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F:\2  Sekretariatet\1 Hjemmeside\A_Menu_Viden om\ALLE SKABELONER og tekster VIDEN OM\Økonomi\Årsregnskab\"/>
    </mc:Choice>
  </mc:AlternateContent>
  <xr:revisionPtr revIDLastSave="0" documentId="13_ncr:1_{8BF17385-C7EF-4F3E-A261-22D94EBC11F2}" xr6:coauthVersionLast="28" xr6:coauthVersionMax="28" xr10:uidLastSave="{00000000-0000-0000-0000-000000000000}"/>
  <bookViews>
    <workbookView xWindow="0" yWindow="0" windowWidth="24000" windowHeight="14016" xr2:uid="{00000000-000D-0000-FFFF-FFFF00000000}"/>
  </bookViews>
  <sheets>
    <sheet name="Kontoplan" sheetId="1" r:id="rId1"/>
    <sheet name="Resultatopgørelse" sheetId="10" r:id="rId2"/>
    <sheet name="Balance aktiver" sheetId="11" r:id="rId3"/>
    <sheet name="Balance passiver" sheetId="12" r:id="rId4"/>
    <sheet name="noter resultatopgørelse" sheetId="8" r:id="rId5"/>
    <sheet name="noter balance" sheetId="9" r:id="rId6"/>
    <sheet name="afskrivningsår" sheetId="3" r:id="rId7"/>
  </sheets>
  <calcPr calcId="171027"/>
</workbook>
</file>

<file path=xl/calcChain.xml><?xml version="1.0" encoding="utf-8"?>
<calcChain xmlns="http://schemas.openxmlformats.org/spreadsheetml/2006/main">
  <c r="D12" i="9" l="1"/>
  <c r="D39" i="9"/>
  <c r="D40" i="9" s="1"/>
  <c r="D9" i="12" s="1"/>
  <c r="C39" i="9"/>
  <c r="C40" i="9" s="1"/>
  <c r="C9" i="12" s="1"/>
  <c r="D20" i="11"/>
  <c r="C20" i="11"/>
  <c r="D22" i="9"/>
  <c r="D14" i="11" s="1"/>
  <c r="C22" i="9"/>
  <c r="D27" i="9"/>
  <c r="D15" i="11"/>
  <c r="C14" i="11"/>
  <c r="D12" i="11"/>
  <c r="D10" i="11"/>
  <c r="D12" i="10"/>
  <c r="D13" i="10"/>
  <c r="E10" i="10"/>
  <c r="E15" i="10" s="1"/>
  <c r="E19" i="10" s="1"/>
  <c r="E23" i="10" s="1"/>
  <c r="F10" i="10"/>
  <c r="F15" i="10" s="1"/>
  <c r="F19" i="10" s="1"/>
  <c r="F23" i="10" s="1"/>
  <c r="D53" i="9"/>
  <c r="D12" i="12" s="1"/>
  <c r="C53" i="9"/>
  <c r="C12" i="12" s="1"/>
  <c r="D45" i="9"/>
  <c r="D11" i="12" s="1"/>
  <c r="D14" i="12" s="1"/>
  <c r="C45" i="9"/>
  <c r="C11" i="12" s="1"/>
  <c r="D35" i="9"/>
  <c r="C35" i="9"/>
  <c r="C27" i="9"/>
  <c r="C15" i="11" s="1"/>
  <c r="C18" i="11" s="1"/>
  <c r="C24" i="11" s="1"/>
  <c r="B17" i="9"/>
  <c r="C6" i="11" s="1"/>
  <c r="C15" i="9"/>
  <c r="D15" i="9"/>
  <c r="B15" i="9"/>
  <c r="C9" i="9"/>
  <c r="C17" i="9" s="1"/>
  <c r="C7" i="11" s="1"/>
  <c r="D9" i="9"/>
  <c r="B9" i="9"/>
  <c r="C30" i="8"/>
  <c r="C31" i="8" s="1"/>
  <c r="D8" i="10" s="1"/>
  <c r="B30" i="8"/>
  <c r="B31" i="8" s="1"/>
  <c r="C8" i="10" s="1"/>
  <c r="C77" i="8"/>
  <c r="D21" i="10" s="1"/>
  <c r="B77" i="8"/>
  <c r="C21" i="10" s="1"/>
  <c r="C70" i="8"/>
  <c r="D20" i="10" s="1"/>
  <c r="B70" i="8"/>
  <c r="C20" i="10" s="1"/>
  <c r="C64" i="8"/>
  <c r="D17" i="10" s="1"/>
  <c r="B64" i="8"/>
  <c r="C17" i="10" s="1"/>
  <c r="C56" i="8"/>
  <c r="B56" i="8"/>
  <c r="C13" i="10" s="1"/>
  <c r="C40" i="8"/>
  <c r="B40" i="8"/>
  <c r="C12" i="10" s="1"/>
  <c r="C14" i="8"/>
  <c r="D7" i="10" s="1"/>
  <c r="B14" i="8"/>
  <c r="C7" i="10" s="1"/>
  <c r="D10" i="10" l="1"/>
  <c r="D15" i="10" s="1"/>
  <c r="D17" i="9"/>
  <c r="C8" i="11" s="1"/>
  <c r="C10" i="11" s="1"/>
  <c r="C12" i="11" s="1"/>
  <c r="C26" i="11" s="1"/>
  <c r="D18" i="11"/>
  <c r="D24" i="11" s="1"/>
  <c r="D26" i="11" s="1"/>
  <c r="C14" i="12"/>
  <c r="C23" i="10"/>
  <c r="C6" i="12" s="1"/>
  <c r="C7" i="12" s="1"/>
  <c r="D19" i="10"/>
  <c r="D23" i="10" s="1"/>
  <c r="D6" i="12" s="1"/>
  <c r="D7" i="12" s="1"/>
  <c r="D16" i="12" s="1"/>
  <c r="C10" i="10"/>
  <c r="C15" i="10" s="1"/>
  <c r="C19" i="10" s="1"/>
  <c r="C1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Mette Kingod</author>
  </authors>
  <commentList>
    <comment ref="B4" authorId="0" shapeId="0" xr:uid="{00000000-0006-0000-0000-000001000000}">
      <text>
        <r>
          <rPr>
            <sz val="9"/>
            <color indexed="81"/>
            <rFont val="Tahoma"/>
            <family val="2"/>
          </rPr>
          <t xml:space="preserve">Resultatopgørelse: En opstilling af indtægter og omkostninger
</t>
        </r>
      </text>
    </comment>
    <comment ref="B6" authorId="0" shapeId="0" xr:uid="{00000000-0006-0000-0000-000002000000}">
      <text>
        <r>
          <rPr>
            <b/>
            <sz val="9"/>
            <color indexed="81"/>
            <rFont val="Tahoma"/>
            <family val="2"/>
          </rPr>
          <t xml:space="preserve">Indtægter: </t>
        </r>
        <r>
          <rPr>
            <sz val="9"/>
            <color indexed="81"/>
            <rFont val="Tahoma"/>
            <family val="2"/>
          </rPr>
          <t xml:space="preserve">En beskrivelse af indtægter (opkrævninger) som vandværket har: Vandforbrug, gebyrer og bidrag til anlæg, forsyningsledning og stikledninger. </t>
        </r>
        <r>
          <rPr>
            <b/>
            <sz val="9"/>
            <color indexed="81"/>
            <rFont val="Tahoma"/>
            <family val="2"/>
          </rPr>
          <t xml:space="preserve">
</t>
        </r>
        <r>
          <rPr>
            <sz val="9"/>
            <color indexed="81"/>
            <rFont val="Tahoma"/>
            <family val="2"/>
          </rPr>
          <t xml:space="preserve">
</t>
        </r>
      </text>
    </comment>
    <comment ref="G8" authorId="0" shapeId="0" xr:uid="{00000000-0006-0000-0000-000003000000}">
      <text>
        <r>
          <rPr>
            <sz val="9"/>
            <color indexed="81"/>
            <rFont val="Tahoma"/>
            <family val="2"/>
          </rPr>
          <t>Se mere i fanen: 
Noter resultatopgørelse</t>
        </r>
      </text>
    </comment>
    <comment ref="B28" authorId="0" shapeId="0" xr:uid="{00000000-0006-0000-0000-000004000000}">
      <text>
        <r>
          <rPr>
            <b/>
            <sz val="9"/>
            <color indexed="81"/>
            <rFont val="Tahoma"/>
            <family val="2"/>
          </rPr>
          <t xml:space="preserve">Omkostninger: </t>
        </r>
        <r>
          <rPr>
            <sz val="9"/>
            <color indexed="81"/>
            <rFont val="Tahoma"/>
            <family val="2"/>
          </rPr>
          <t xml:space="preserve">En beskrivelse af de omkostninger vandværket har betalt. 
</t>
        </r>
      </text>
    </comment>
    <comment ref="G30" authorId="0" shapeId="0" xr:uid="{00000000-0006-0000-0000-000005000000}">
      <text>
        <r>
          <rPr>
            <b/>
            <sz val="9"/>
            <color indexed="81"/>
            <rFont val="Tahoma"/>
            <family val="2"/>
          </rPr>
          <t>Se mere i fanen: 
Noter Resultatopgørelse</t>
        </r>
        <r>
          <rPr>
            <sz val="9"/>
            <color indexed="81"/>
            <rFont val="Tahoma"/>
            <family val="2"/>
          </rPr>
          <t xml:space="preserve">
</t>
        </r>
      </text>
    </comment>
    <comment ref="B51" authorId="0" shapeId="0" xr:uid="{00000000-0006-0000-0000-000006000000}">
      <text>
        <r>
          <rPr>
            <b/>
            <sz val="9"/>
            <color indexed="81"/>
            <rFont val="Tahoma"/>
            <family val="2"/>
          </rPr>
          <t xml:space="preserve">Afskrivninger: En fordeling af omkostningerne til investeringer. Det totale beløb, som vandværket bruger på en investering pr. år, så længe investeringen er i drift og/eller fungerer.
Eksempel: </t>
        </r>
        <r>
          <rPr>
            <sz val="9"/>
            <color indexed="81"/>
            <rFont val="Tahoma"/>
            <family val="2"/>
          </rPr>
          <t xml:space="preserve">Det koster 100.000 kr. at skifte en boring. 
En boring har en levetid på ca. 30 år. Det vil sige, at omkostningen på 100.000 kr. skal fordeles over 30 år. 
Hvert år kan vandværket afskrive boringen med: 3.333,33 kr. </t>
        </r>
        <r>
          <rPr>
            <b/>
            <sz val="9"/>
            <color indexed="81"/>
            <rFont val="Tahoma"/>
            <family val="2"/>
          </rPr>
          <t xml:space="preserve">
</t>
        </r>
        <r>
          <rPr>
            <sz val="9"/>
            <color indexed="81"/>
            <rFont val="Tahoma"/>
            <family val="2"/>
          </rPr>
          <t xml:space="preserve">
</t>
        </r>
      </text>
    </comment>
    <comment ref="G59" authorId="0" shapeId="0" xr:uid="{00000000-0006-0000-0000-000007000000}">
      <text>
        <r>
          <rPr>
            <b/>
            <sz val="9"/>
            <color indexed="81"/>
            <rFont val="Tahoma"/>
            <family val="2"/>
          </rPr>
          <t>Se mere i fanen: 
Noter Resultatopgørelse</t>
        </r>
        <r>
          <rPr>
            <sz val="9"/>
            <color indexed="81"/>
            <rFont val="Tahoma"/>
            <family val="2"/>
          </rPr>
          <t xml:space="preserve">
</t>
        </r>
      </text>
    </comment>
    <comment ref="G76" authorId="0" shapeId="0" xr:uid="{00000000-0006-0000-0000-000008000000}">
      <text>
        <r>
          <rPr>
            <b/>
            <sz val="9"/>
            <color indexed="81"/>
            <rFont val="Tahoma"/>
            <family val="2"/>
          </rPr>
          <t xml:space="preserve">Se mere i fanen: Noter Resultatopgørelse
</t>
        </r>
        <r>
          <rPr>
            <sz val="9"/>
            <color indexed="81"/>
            <rFont val="Tahoma"/>
            <family val="2"/>
          </rPr>
          <t xml:space="preserve">
</t>
        </r>
      </text>
    </comment>
    <comment ref="B100" authorId="0" shapeId="0" xr:uid="{00000000-0006-0000-0000-000009000000}">
      <text>
        <r>
          <rPr>
            <b/>
            <sz val="9"/>
            <color indexed="81"/>
            <rFont val="Tahoma"/>
            <family val="2"/>
          </rPr>
          <t>Andre indtægter:</t>
        </r>
        <r>
          <rPr>
            <sz val="9"/>
            <color indexed="81"/>
            <rFont val="Tahoma"/>
            <family val="2"/>
          </rPr>
          <t xml:space="preserve"> er indtægter, der ikke vedrører hovedaktiviteten – salg af vand. Dvs. udlejning af antenneplads, produktion af el ol.</t>
        </r>
      </text>
    </comment>
    <comment ref="G100" authorId="0" shapeId="0" xr:uid="{00000000-0006-0000-0000-00000A000000}">
      <text>
        <r>
          <rPr>
            <b/>
            <sz val="9"/>
            <color indexed="81"/>
            <rFont val="Tahoma"/>
            <family val="2"/>
          </rPr>
          <t>Se mere i Fanen Resultatopgørelse</t>
        </r>
        <r>
          <rPr>
            <sz val="9"/>
            <color indexed="81"/>
            <rFont val="Tahoma"/>
            <family val="2"/>
          </rPr>
          <t xml:space="preserve">
</t>
        </r>
      </text>
    </comment>
    <comment ref="B108" authorId="0" shapeId="0" xr:uid="{00000000-0006-0000-0000-00000B000000}">
      <text>
        <r>
          <rPr>
            <b/>
            <sz val="9"/>
            <color indexed="81"/>
            <rFont val="Tahoma"/>
            <family val="2"/>
          </rPr>
          <t xml:space="preserve">Finansielle indtægter og omkostninger:
</t>
        </r>
        <r>
          <rPr>
            <sz val="9"/>
            <color indexed="81"/>
            <rFont val="Tahoma"/>
            <family val="2"/>
          </rPr>
          <t xml:space="preserve">Beskriver de indtægter, som vandværket har fra formuen i banken – enten på bankbog eller som værdipapir. 
</t>
        </r>
      </text>
    </comment>
    <comment ref="G108" authorId="0" shapeId="0" xr:uid="{00000000-0006-0000-0000-00000C000000}">
      <text>
        <r>
          <rPr>
            <b/>
            <sz val="9"/>
            <color indexed="81"/>
            <rFont val="Tahoma"/>
            <family val="2"/>
          </rPr>
          <t>Se mere i Fanen Resultatopgørelse</t>
        </r>
        <r>
          <rPr>
            <sz val="9"/>
            <color indexed="81"/>
            <rFont val="Tahoma"/>
            <family val="2"/>
          </rPr>
          <t xml:space="preserve">
</t>
        </r>
      </text>
    </comment>
    <comment ref="B114" authorId="0" shapeId="0" xr:uid="{00000000-0006-0000-0000-00000D000000}">
      <text>
        <r>
          <rPr>
            <b/>
            <sz val="9"/>
            <color indexed="81"/>
            <rFont val="Tahoma"/>
            <family val="2"/>
          </rPr>
          <t xml:space="preserve">
De finansielle omkostninger</t>
        </r>
        <r>
          <rPr>
            <sz val="9"/>
            <color indexed="81"/>
            <rFont val="Tahoma"/>
            <family val="2"/>
          </rPr>
          <t xml:space="preserve"> er de omkostninger, der er knyttet til lån eller f.eks. kurstab på værdipapirer.
</t>
        </r>
      </text>
    </comment>
    <comment ref="G114" authorId="0" shapeId="0" xr:uid="{00000000-0006-0000-0000-00000E000000}">
      <text>
        <r>
          <rPr>
            <b/>
            <sz val="9"/>
            <color indexed="81"/>
            <rFont val="Tahoma"/>
            <family val="2"/>
          </rPr>
          <t>Se mere i Fanen Resultatopgørelsen</t>
        </r>
        <r>
          <rPr>
            <sz val="9"/>
            <color indexed="81"/>
            <rFont val="Tahoma"/>
            <family val="2"/>
          </rPr>
          <t xml:space="preserve">
</t>
        </r>
      </text>
    </comment>
    <comment ref="B123" authorId="0" shapeId="0" xr:uid="{00000000-0006-0000-0000-00000F000000}">
      <text>
        <r>
          <rPr>
            <b/>
            <sz val="9"/>
            <color indexed="81"/>
            <rFont val="Tahoma"/>
            <family val="2"/>
          </rPr>
          <t xml:space="preserve">Balance: </t>
        </r>
        <r>
          <rPr>
            <sz val="9"/>
            <color indexed="81"/>
            <rFont val="Tahoma"/>
            <family val="2"/>
          </rPr>
          <t>En opstilling af aktiver og passiver</t>
        </r>
      </text>
    </comment>
    <comment ref="B125" authorId="0" shapeId="0" xr:uid="{00000000-0006-0000-0000-000010000000}">
      <text>
        <r>
          <rPr>
            <b/>
            <sz val="9"/>
            <color indexed="81"/>
            <rFont val="Tahoma"/>
            <family val="2"/>
          </rPr>
          <t xml:space="preserve">Aktiver: </t>
        </r>
        <r>
          <rPr>
            <sz val="9"/>
            <color indexed="81"/>
            <rFont val="Tahoma"/>
            <family val="2"/>
          </rPr>
          <t xml:space="preserve">En beskrivelse af de anlæg vandværket har, f.eks. boringer, ledninger og sektionsbrønde
</t>
        </r>
      </text>
    </comment>
    <comment ref="G131" authorId="0" shapeId="0" xr:uid="{00000000-0006-0000-0000-000011000000}">
      <text>
        <r>
          <rPr>
            <b/>
            <sz val="9"/>
            <color indexed="81"/>
            <rFont val="Tahoma"/>
            <family val="2"/>
          </rPr>
          <t>Se mere i Fanen Noter Balancen</t>
        </r>
        <r>
          <rPr>
            <sz val="9"/>
            <color indexed="81"/>
            <rFont val="Tahoma"/>
            <family val="2"/>
          </rPr>
          <t xml:space="preserve">
</t>
        </r>
      </text>
    </comment>
    <comment ref="G194" authorId="0" shapeId="0" xr:uid="{00000000-0006-0000-0000-000012000000}">
      <text>
        <r>
          <rPr>
            <b/>
            <sz val="9"/>
            <color indexed="81"/>
            <rFont val="Tahoma"/>
            <family val="2"/>
          </rPr>
          <t>Se mere i fanen Noter Balance</t>
        </r>
        <r>
          <rPr>
            <sz val="9"/>
            <color indexed="81"/>
            <rFont val="Tahoma"/>
            <family val="2"/>
          </rPr>
          <t xml:space="preserve">
</t>
        </r>
      </text>
    </comment>
    <comment ref="B201" authorId="0" shapeId="0" xr:uid="{00000000-0006-0000-0000-000013000000}">
      <text>
        <r>
          <rPr>
            <b/>
            <sz val="9"/>
            <color indexed="81"/>
            <rFont val="Tahoma"/>
            <family val="2"/>
          </rPr>
          <t xml:space="preserve">Periodeafgrænsningsposter </t>
        </r>
        <r>
          <rPr>
            <sz val="9"/>
            <color indexed="81"/>
            <rFont val="Tahoma"/>
            <family val="2"/>
          </rPr>
          <t xml:space="preserve">er de forudbetalte omkostninger, der vedrører det næste regnskabsår – f.eks. vægtafgift på en bil, der går fra 1/9 til 28/2. Her hører de første fire måneder til indeværende regnskabsår og de to sidste måneder til næste regnskabsår, derfor skal de sidste to måneders vægtafgift sættes ind under periodeafgrænsningsposter.
Hvor mange penge, der står på bankkontoen
Hvor mange penge, der er i kassen
Hvor mange penge, I har til gode hos for eksempel fra kunderne (debitorerne). 
</t>
        </r>
      </text>
    </comment>
    <comment ref="G204" authorId="0" shapeId="0" xr:uid="{00000000-0006-0000-0000-000014000000}">
      <text>
        <r>
          <rPr>
            <b/>
            <sz val="9"/>
            <color indexed="81"/>
            <rFont val="Tahoma"/>
            <family val="2"/>
          </rPr>
          <t>Se mere i fanen Noter Balance</t>
        </r>
        <r>
          <rPr>
            <sz val="9"/>
            <color indexed="81"/>
            <rFont val="Tahoma"/>
            <family val="2"/>
          </rPr>
          <t xml:space="preserve">
</t>
        </r>
      </text>
    </comment>
    <comment ref="G207" authorId="0" shapeId="0" xr:uid="{00000000-0006-0000-0000-000015000000}">
      <text>
        <r>
          <rPr>
            <b/>
            <sz val="9"/>
            <color indexed="81"/>
            <rFont val="Tahoma"/>
            <family val="2"/>
          </rPr>
          <t>Se mere i fanen Noter balance</t>
        </r>
        <r>
          <rPr>
            <sz val="9"/>
            <color indexed="81"/>
            <rFont val="Tahoma"/>
            <family val="2"/>
          </rPr>
          <t xml:space="preserve">
</t>
        </r>
      </text>
    </comment>
    <comment ref="B220" authorId="0" shapeId="0" xr:uid="{00000000-0006-0000-0000-000016000000}">
      <text>
        <r>
          <rPr>
            <b/>
            <sz val="9"/>
            <color indexed="81"/>
            <rFont val="Tahoma"/>
            <family val="2"/>
          </rPr>
          <t xml:space="preserve">Passiver: </t>
        </r>
        <r>
          <rPr>
            <sz val="9"/>
            <color indexed="81"/>
            <rFont val="Tahoma"/>
            <family val="2"/>
          </rPr>
          <t>En beskrivelse af hvem, der har betalt for aktiverne. 
- Egenkapital: 
De penge, som vandværket eventuelt har fået i andelskapital.
- Overdækning: 
De penge, som vandværket har fået i overskud i et regnskabsår. 
- Fremmed kapital: Finansiering af skyldige omkostninger: 
- - Eksempelvis gæld til SKAT for moms og afgift af ledningsført vand 
- - Gæld til leverandører, entreprenører eller forudbetalte opkrævninger.</t>
        </r>
      </text>
    </comment>
    <comment ref="G223" authorId="0" shapeId="0" xr:uid="{00000000-0006-0000-0000-000017000000}">
      <text>
        <r>
          <rPr>
            <b/>
            <sz val="9"/>
            <color indexed="81"/>
            <rFont val="Tahoma"/>
            <family val="2"/>
          </rPr>
          <t>Se mere i fanen Noter Balance</t>
        </r>
        <r>
          <rPr>
            <sz val="9"/>
            <color indexed="81"/>
            <rFont val="Tahoma"/>
            <family val="2"/>
          </rPr>
          <t xml:space="preserve">
</t>
        </r>
      </text>
    </comment>
    <comment ref="G227" authorId="0" shapeId="0" xr:uid="{00000000-0006-0000-0000-000018000000}">
      <text>
        <r>
          <rPr>
            <b/>
            <sz val="9"/>
            <color indexed="81"/>
            <rFont val="Tahoma"/>
            <family val="2"/>
          </rPr>
          <t>Se mere i fanen Noter Balance</t>
        </r>
        <r>
          <rPr>
            <sz val="9"/>
            <color indexed="81"/>
            <rFont val="Tahoma"/>
            <family val="2"/>
          </rPr>
          <t xml:space="preserve">
</t>
        </r>
      </text>
    </comment>
    <comment ref="G232" authorId="0" shapeId="0" xr:uid="{00000000-0006-0000-0000-000019000000}">
      <text>
        <r>
          <rPr>
            <b/>
            <sz val="9"/>
            <color indexed="81"/>
            <rFont val="Tahoma"/>
            <family val="2"/>
          </rPr>
          <t>Se mere i fanen Noter Balance</t>
        </r>
        <r>
          <rPr>
            <sz val="9"/>
            <color indexed="81"/>
            <rFont val="Tahoma"/>
            <family val="2"/>
          </rPr>
          <t xml:space="preserve">
</t>
        </r>
      </text>
    </comment>
    <comment ref="G237" authorId="0" shapeId="0" xr:uid="{00000000-0006-0000-0000-00001A000000}">
      <text>
        <r>
          <rPr>
            <b/>
            <sz val="9"/>
            <color indexed="81"/>
            <rFont val="Tahoma"/>
            <family val="2"/>
          </rPr>
          <t>Se mere i fanen Noter Balance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Bogholderi</author>
  </authors>
  <commentList>
    <comment ref="A21" authorId="0" shapeId="0" xr:uid="{00000000-0006-0000-0500-000001000000}">
      <text>
        <r>
          <rPr>
            <b/>
            <sz val="9"/>
            <color indexed="81"/>
            <rFont val="Tahoma"/>
            <family val="2"/>
          </rPr>
          <t>Hvis man allerede nu ved, at en af forbrugerne ikke kommer til at betale</t>
        </r>
        <r>
          <rPr>
            <sz val="9"/>
            <color indexed="81"/>
            <rFont val="Tahoma"/>
            <family val="2"/>
          </rPr>
          <t xml:space="preserve">
</t>
        </r>
      </text>
    </comment>
    <comment ref="A49" authorId="0" shapeId="0" xr:uid="{00000000-0006-0000-0500-000002000000}">
      <text>
        <r>
          <rPr>
            <sz val="9"/>
            <color indexed="81"/>
            <rFont val="Tahoma"/>
            <family val="2"/>
          </rPr>
          <t xml:space="preserve">momsafregning ultimo året
</t>
        </r>
      </text>
    </comment>
    <comment ref="A51" authorId="0" shapeId="0" xr:uid="{00000000-0006-0000-0500-000003000000}">
      <text>
        <r>
          <rPr>
            <sz val="9"/>
            <color indexed="81"/>
            <rFont val="Tahoma"/>
            <family val="2"/>
          </rPr>
          <t xml:space="preserve">A-skat, AM-bidrag, ATP, pension, feriepenge, øvrige bidrag
</t>
        </r>
      </text>
    </comment>
    <comment ref="A52" authorId="0" shapeId="0" xr:uid="{00000000-0006-0000-0500-000004000000}">
      <text>
        <r>
          <rPr>
            <sz val="9"/>
            <color indexed="81"/>
            <rFont val="Tahoma"/>
            <family val="2"/>
          </rPr>
          <t xml:space="preserve">varekreditorer, entreprenør, revisor
</t>
        </r>
      </text>
    </comment>
  </commentList>
</comments>
</file>

<file path=xl/sharedStrings.xml><?xml version="1.0" encoding="utf-8"?>
<sst xmlns="http://schemas.openxmlformats.org/spreadsheetml/2006/main" count="906" uniqueCount="357">
  <si>
    <t>Kontoplan for Vandby Vandværk</t>
  </si>
  <si>
    <t>Resultatopgørelse</t>
  </si>
  <si>
    <t>Fast afgift</t>
  </si>
  <si>
    <t>Kubikmeterafgift</t>
  </si>
  <si>
    <t>Tilslutningsbidrag</t>
  </si>
  <si>
    <t>Målerleje</t>
  </si>
  <si>
    <t>Salg til andre forsyninger</t>
  </si>
  <si>
    <t>Salg af vand</t>
  </si>
  <si>
    <t>Hovedanlægsbidrag</t>
  </si>
  <si>
    <t>Forsyningsledningsbidrag</t>
  </si>
  <si>
    <t>Stikledningsbidrag</t>
  </si>
  <si>
    <t>Andre indtægter ved hovedaktivitet</t>
  </si>
  <si>
    <t>Hovedoverskrift</t>
  </si>
  <si>
    <t>Overskrift</t>
  </si>
  <si>
    <t>Indtægter</t>
  </si>
  <si>
    <t>Salg af vand i alt</t>
  </si>
  <si>
    <t>til-sum</t>
  </si>
  <si>
    <t>konto</t>
  </si>
  <si>
    <t>m. moms</t>
  </si>
  <si>
    <t>Tilslutningsbidrag i alt</t>
  </si>
  <si>
    <t>Gebyrer m. moms</t>
  </si>
  <si>
    <t>Gebyrer u. moms</t>
  </si>
  <si>
    <t>u. moms</t>
  </si>
  <si>
    <t>Kredit</t>
  </si>
  <si>
    <t>Debet</t>
  </si>
  <si>
    <t>Kredit/debet</t>
  </si>
  <si>
    <t>m./u. moms</t>
  </si>
  <si>
    <t>Kontotype</t>
  </si>
  <si>
    <t>Andre indtægter ved hovedaktivitet i alt</t>
  </si>
  <si>
    <t>Omkostninger</t>
  </si>
  <si>
    <t>Produktionsomkostninger</t>
  </si>
  <si>
    <t>Vedligeholdelse bygninger</t>
  </si>
  <si>
    <t>debet</t>
  </si>
  <si>
    <t>Vedligeholdelse installationer</t>
  </si>
  <si>
    <t>Vedligeholdelse inventar</t>
  </si>
  <si>
    <t>Vedligeholdelse boringer</t>
  </si>
  <si>
    <t>kredit</t>
  </si>
  <si>
    <t>Vandanalyser</t>
  </si>
  <si>
    <t>Boringskontrol</t>
  </si>
  <si>
    <t>Vand, varme, renovation mv.</t>
  </si>
  <si>
    <t>Løn, driftspersonale</t>
  </si>
  <si>
    <t>Teknisk bistand og rådgivning</t>
  </si>
  <si>
    <t>Forsikringer</t>
  </si>
  <si>
    <t>Gebyrer, grundvandsbeskyttelse</t>
  </si>
  <si>
    <t>Afskrivninger installationer</t>
  </si>
  <si>
    <t>Produktionsomkostninger i alt</t>
  </si>
  <si>
    <t>Afskrivninger produktion</t>
  </si>
  <si>
    <t>Afskrivninger bygninger</t>
  </si>
  <si>
    <t>Afskrivninger inventar</t>
  </si>
  <si>
    <t>Afskrivninger boringer</t>
  </si>
  <si>
    <t>Afskrivninger produktion i alt</t>
  </si>
  <si>
    <t>Distributionsomkostninger</t>
  </si>
  <si>
    <t>Vedligeholdelse ledningsnet</t>
  </si>
  <si>
    <t>Statsafgift, ledningstab</t>
  </si>
  <si>
    <t>El distribution</t>
  </si>
  <si>
    <t>Elafgift - distribution overført til balance</t>
  </si>
  <si>
    <t>El-afgifter produktion overført til balance</t>
  </si>
  <si>
    <t xml:space="preserve">Vedligeholdelse sektionsbrønde </t>
  </si>
  <si>
    <t>Distributionsomkostninger i alt</t>
  </si>
  <si>
    <t>Vedligeholdelse råvandsledning</t>
  </si>
  <si>
    <t>Afskrivninger råvandsledninger</t>
  </si>
  <si>
    <t>Afskrivninger distribution</t>
  </si>
  <si>
    <t>Afskrivninger rentvandsledninger</t>
  </si>
  <si>
    <t>Afskrivninger sektionsbrønde</t>
  </si>
  <si>
    <t>Afskrivninger stikledninger</t>
  </si>
  <si>
    <t>Vedligeholdelse stikledninger</t>
  </si>
  <si>
    <t>Afskrivninger distribution i alt</t>
  </si>
  <si>
    <t>Note</t>
  </si>
  <si>
    <t>Administrationsomkostninger</t>
  </si>
  <si>
    <t>Honorar bestyrelse</t>
  </si>
  <si>
    <t>Km-godtgørelse</t>
  </si>
  <si>
    <t>Løn, administration</t>
  </si>
  <si>
    <t>Annoncer</t>
  </si>
  <si>
    <t>Porto og gebyrer</t>
  </si>
  <si>
    <t>Kontorartikler og telefon</t>
  </si>
  <si>
    <t>IT, hjemmeside, server mv.</t>
  </si>
  <si>
    <t>Licenser, faglitteratur</t>
  </si>
  <si>
    <t>Kontingenter</t>
  </si>
  <si>
    <t>Revisor</t>
  </si>
  <si>
    <t>Juridisk rådgivning</t>
  </si>
  <si>
    <t>Anden administrativ rådgivning</t>
  </si>
  <si>
    <t>Kurser personale</t>
  </si>
  <si>
    <t>Kurser bestyrelse</t>
  </si>
  <si>
    <t>Forbrugerinformation</t>
  </si>
  <si>
    <t>Generalforsamling</t>
  </si>
  <si>
    <t>Bestyrelsesmøder</t>
  </si>
  <si>
    <t xml:space="preserve">Vandværkssamarbejde </t>
  </si>
  <si>
    <t>Administrationsomkostninger i alt</t>
  </si>
  <si>
    <t>Andre driftsindtægter</t>
  </si>
  <si>
    <t>Måleraflæsningsgebyr</t>
  </si>
  <si>
    <t>Ejerskiftegebyr</t>
  </si>
  <si>
    <t>Målerdata</t>
  </si>
  <si>
    <t>Andre driftsindtægter i alt</t>
  </si>
  <si>
    <t>Finansielle indtægter</t>
  </si>
  <si>
    <t>Renteindtægter, bank</t>
  </si>
  <si>
    <t>Renteindtægter, obligationer</t>
  </si>
  <si>
    <t>Finansielle indtægter i alt</t>
  </si>
  <si>
    <t>Finansielle omkostninger</t>
  </si>
  <si>
    <t>Renteudgifter bank</t>
  </si>
  <si>
    <t>Renteudgifter prioritetsgæld</t>
  </si>
  <si>
    <t>Renteudgifter anden gæld</t>
  </si>
  <si>
    <t>Kurstab, værdipapirer</t>
  </si>
  <si>
    <t>Finansielle omkostninger i alt</t>
  </si>
  <si>
    <t>Balance</t>
  </si>
  <si>
    <t>Aktiver</t>
  </si>
  <si>
    <t>Materielle anlægsaktiver</t>
  </si>
  <si>
    <t xml:space="preserve">Hovedoverskrift </t>
  </si>
  <si>
    <t>Produktion</t>
  </si>
  <si>
    <t>Produktion i alt</t>
  </si>
  <si>
    <t>Distribution</t>
  </si>
  <si>
    <t>Distribution i alt</t>
  </si>
  <si>
    <t>Bygninger ultimo</t>
  </si>
  <si>
    <t>Bygninger primo</t>
  </si>
  <si>
    <t>Råvandsledning primo</t>
  </si>
  <si>
    <t>Tilgang i året råvandsledning</t>
  </si>
  <si>
    <t>Afgang i året råvandsledning</t>
  </si>
  <si>
    <t>Råvandsledning ultimo</t>
  </si>
  <si>
    <t>Tilgang i året bygninger</t>
  </si>
  <si>
    <t>Afgang i året bygninger</t>
  </si>
  <si>
    <t>Installationer primo</t>
  </si>
  <si>
    <t>Tilgang i året installationer</t>
  </si>
  <si>
    <t>Afgang i året installationer</t>
  </si>
  <si>
    <t>Installationer ultimo</t>
  </si>
  <si>
    <t>Inventar primo</t>
  </si>
  <si>
    <t>Tilgang i året inventar</t>
  </si>
  <si>
    <t>Afgang i året inventar</t>
  </si>
  <si>
    <t>Inventar ultimo</t>
  </si>
  <si>
    <t>Afskrivninger råvandsledning</t>
  </si>
  <si>
    <t>Boringer primo</t>
  </si>
  <si>
    <t>Tilgang i året boringer</t>
  </si>
  <si>
    <t>Afgang i året boringer</t>
  </si>
  <si>
    <t>Boringer ultimo</t>
  </si>
  <si>
    <t>Forsynings- og hovedledninger primo</t>
  </si>
  <si>
    <t>Tilgang i året ledninger</t>
  </si>
  <si>
    <t>Afgang i året ledninger</t>
  </si>
  <si>
    <t>Afskrivninger ledninger</t>
  </si>
  <si>
    <t>Forsynings- og hovedledninger i alt</t>
  </si>
  <si>
    <t>Sektionsbrønde primo</t>
  </si>
  <si>
    <t>Tilgang i året sektionsbrønde</t>
  </si>
  <si>
    <t>Afgang i året sektionsbrønde</t>
  </si>
  <si>
    <t>Sektionsbrønde ultimo</t>
  </si>
  <si>
    <t>Stikledninger primo</t>
  </si>
  <si>
    <t>Tilgang i året stikledninger</t>
  </si>
  <si>
    <t>Afgang i året stikledninger</t>
  </si>
  <si>
    <t>Stikledninger ultimo</t>
  </si>
  <si>
    <t>Status</t>
  </si>
  <si>
    <t>fra resultatopgørelsen</t>
  </si>
  <si>
    <t>Anlægsaktiver i alt</t>
  </si>
  <si>
    <t>Omsætningsaktiver</t>
  </si>
  <si>
    <t>Værdipapirer</t>
  </si>
  <si>
    <t>Obligationer primo</t>
  </si>
  <si>
    <t>Tilgang i året obligationer</t>
  </si>
  <si>
    <t>Afgang i året obligationer</t>
  </si>
  <si>
    <t>Kurstab</t>
  </si>
  <si>
    <t>Obligationer ultimo</t>
  </si>
  <si>
    <t>Likvide midler</t>
  </si>
  <si>
    <t>Kasse</t>
  </si>
  <si>
    <t>Bank</t>
  </si>
  <si>
    <t>Likvide midler i alt</t>
  </si>
  <si>
    <t>Omsætningsaktiver i alt</t>
  </si>
  <si>
    <t>Aktiver i alt</t>
  </si>
  <si>
    <t>Passiver</t>
  </si>
  <si>
    <t>Tilgodehavender</t>
  </si>
  <si>
    <t>Skyldige debitorer</t>
  </si>
  <si>
    <t>Andre tilgodehavender</t>
  </si>
  <si>
    <t>Tilgodehavender i alt</t>
  </si>
  <si>
    <t>Egenkapital</t>
  </si>
  <si>
    <t>Egenkapital primo/overført resultat pr. 1. januar</t>
  </si>
  <si>
    <t>Overført resultat 31. december</t>
  </si>
  <si>
    <t>drift</t>
  </si>
  <si>
    <t>Egenkapital ultimo</t>
  </si>
  <si>
    <t>Over-/underdækning pr. 1. januar</t>
  </si>
  <si>
    <t>Over-/underdækning pr. 31. december</t>
  </si>
  <si>
    <t xml:space="preserve">Overført årets over-/underdækning  </t>
  </si>
  <si>
    <t>Obligationslån</t>
  </si>
  <si>
    <t>Lån til investeringer</t>
  </si>
  <si>
    <t>Gæld til finansielle leverandører</t>
  </si>
  <si>
    <t>Gæld til finansielle leverandører i alt</t>
  </si>
  <si>
    <t>Gæld til leverandører af varer og tjenesteydelser</t>
  </si>
  <si>
    <t>Afgift af ledningsført vand</t>
  </si>
  <si>
    <t>Momsafregning</t>
  </si>
  <si>
    <t>EU-moms</t>
  </si>
  <si>
    <t>Momstilsvar</t>
  </si>
  <si>
    <t>El-afgift</t>
  </si>
  <si>
    <t>Skyldig A-skat</t>
  </si>
  <si>
    <t>Skyldig AM-bidrag</t>
  </si>
  <si>
    <t>Skyldig pension</t>
  </si>
  <si>
    <t>Skyldig ATP-bidrag</t>
  </si>
  <si>
    <t>Skyldig øvrige bidrag</t>
  </si>
  <si>
    <t>Øvrige kreditorer</t>
  </si>
  <si>
    <t>Varekreditorer</t>
  </si>
  <si>
    <t>Entreprenører mv.</t>
  </si>
  <si>
    <t>Øvrige kreditorer i alt</t>
  </si>
  <si>
    <t>Gæld til leverandører af varer og tjenesteydelser i alt</t>
  </si>
  <si>
    <t>Bygninger</t>
  </si>
  <si>
    <t>x år</t>
  </si>
  <si>
    <t xml:space="preserve">Inventar </t>
  </si>
  <si>
    <t xml:space="preserve">Installationer                                                        </t>
  </si>
  <si>
    <t>y år</t>
  </si>
  <si>
    <t>Ledningsnet</t>
  </si>
  <si>
    <t>z år</t>
  </si>
  <si>
    <t>Inventar</t>
  </si>
  <si>
    <t>Installationer</t>
  </si>
  <si>
    <t>Brønde</t>
  </si>
  <si>
    <t>Maskinpark</t>
  </si>
  <si>
    <t>5 år</t>
  </si>
  <si>
    <t>25 år</t>
  </si>
  <si>
    <t>75 år</t>
  </si>
  <si>
    <t>30 år</t>
  </si>
  <si>
    <t>Rentvandstank</t>
  </si>
  <si>
    <t>Brændstof biler</t>
  </si>
  <si>
    <t>Vedligeholdelse biler</t>
  </si>
  <si>
    <t>Forsikring og vægtafgift biler</t>
  </si>
  <si>
    <t>Vedligehold og brændstof maskiner</t>
  </si>
  <si>
    <t>Udlejning af antenneplads</t>
  </si>
  <si>
    <t>Udlejning af jord</t>
  </si>
  <si>
    <t>Kursgevinster værdipapirer</t>
  </si>
  <si>
    <t>El til produktion</t>
  </si>
  <si>
    <t>Årets resultat</t>
  </si>
  <si>
    <t>1010-1080</t>
  </si>
  <si>
    <t>1110-1180</t>
  </si>
  <si>
    <t>sum</t>
  </si>
  <si>
    <t>1210-1280</t>
  </si>
  <si>
    <t>Sum</t>
  </si>
  <si>
    <t>2010-2080</t>
  </si>
  <si>
    <t>2110-2180</t>
  </si>
  <si>
    <t>2210-2280</t>
  </si>
  <si>
    <t>2310-2380</t>
  </si>
  <si>
    <t>2410-2480</t>
  </si>
  <si>
    <t>3010-3080</t>
  </si>
  <si>
    <t>3110-3180</t>
  </si>
  <si>
    <t>3210-3280</t>
  </si>
  <si>
    <t>1010-3280</t>
  </si>
  <si>
    <t>4210-4280</t>
  </si>
  <si>
    <t>4310-4380</t>
  </si>
  <si>
    <t>4410-4480</t>
  </si>
  <si>
    <t>u. mkoms</t>
  </si>
  <si>
    <t>4510-4580</t>
  </si>
  <si>
    <t>kredit/debet</t>
  </si>
  <si>
    <t>Udgående moms (salgsmoms)</t>
  </si>
  <si>
    <t>Indgående moms (købsmoms)</t>
  </si>
  <si>
    <t>Gæld til offentlige myndigheder mv.</t>
  </si>
  <si>
    <t>Gæld til offentlige myndigheder mv. i alt</t>
  </si>
  <si>
    <t>Realiseret</t>
  </si>
  <si>
    <t>kr.</t>
  </si>
  <si>
    <t>t.kr.</t>
  </si>
  <si>
    <t>Nettoomsætning</t>
  </si>
  <si>
    <t>Bruttoresultat</t>
  </si>
  <si>
    <t>Resultat af primær drift</t>
  </si>
  <si>
    <t>Resultat før finansielle poster</t>
  </si>
  <si>
    <t>Overført resultat</t>
  </si>
  <si>
    <t>Balance pr. 31. december 2015</t>
  </si>
  <si>
    <t>Grunde og bygninger</t>
  </si>
  <si>
    <t>Inventar og installationer</t>
  </si>
  <si>
    <t>Tilgodehavender fra salg og tjenesteydelser</t>
  </si>
  <si>
    <t>Periodeafgrænsningsposter</t>
  </si>
  <si>
    <t>Likvide beholdninger</t>
  </si>
  <si>
    <t>Noter</t>
  </si>
  <si>
    <t>Egenkapital i alt</t>
  </si>
  <si>
    <t>Overdækning</t>
  </si>
  <si>
    <t>Gældsforpligtelser i alt</t>
  </si>
  <si>
    <t>Pantsætninger og sikkerhedsstillelser</t>
  </si>
  <si>
    <t>Fremmedfinansering/Gæld</t>
  </si>
  <si>
    <t>Fremmedfinansering/Gæld i alt</t>
  </si>
  <si>
    <t>Passiver i alt</t>
  </si>
  <si>
    <t>Difference</t>
  </si>
  <si>
    <t>4610-4680</t>
  </si>
  <si>
    <t>5110-5180</t>
  </si>
  <si>
    <t>5210-5280</t>
  </si>
  <si>
    <t>5110-5380</t>
  </si>
  <si>
    <t>4210-4680</t>
  </si>
  <si>
    <t>4210-5380</t>
  </si>
  <si>
    <t>5410-5480</t>
  </si>
  <si>
    <t>5510-5580</t>
  </si>
  <si>
    <t>5610-5680</t>
  </si>
  <si>
    <t>5410-5680</t>
  </si>
  <si>
    <t>4210-5680</t>
  </si>
  <si>
    <t>6010-6040</t>
  </si>
  <si>
    <t>6110-6140</t>
  </si>
  <si>
    <t>6210-6240</t>
  </si>
  <si>
    <t>6410-6480</t>
  </si>
  <si>
    <t>6510-6580</t>
  </si>
  <si>
    <t>6610-6680</t>
  </si>
  <si>
    <t>6410-6680</t>
  </si>
  <si>
    <t>6210-6680</t>
  </si>
  <si>
    <t>6110-6680</t>
  </si>
  <si>
    <t>4210-6680</t>
  </si>
  <si>
    <t>Noter til resultatopgørelsen for 2015</t>
  </si>
  <si>
    <t>Note 2 Produktionsomkostninger</t>
  </si>
  <si>
    <t>Vandanalyser og boringskontrol</t>
  </si>
  <si>
    <t>Note 3 Distributionsomkostninger</t>
  </si>
  <si>
    <t>Netto omsætning i alt</t>
  </si>
  <si>
    <t>Note 1 Netto omsætning</t>
  </si>
  <si>
    <t>Afskrivninger i alt</t>
  </si>
  <si>
    <t>Note 4 Administrationsomkostninger</t>
  </si>
  <si>
    <t>Vedligeholdelse råvandsledning, inst. og inventar</t>
  </si>
  <si>
    <t>Drift af biler</t>
  </si>
  <si>
    <t>Vedligeholdelse ledningsnet, brønde og stikledninger</t>
  </si>
  <si>
    <t>Generalforsamling og vandværkssamarbejde</t>
  </si>
  <si>
    <t>Licenser, faglitteratur og kontingenter</t>
  </si>
  <si>
    <t>Revisor og anden rådgivning</t>
  </si>
  <si>
    <t xml:space="preserve">Øvrige udgifter bestyrelsesmøder mv. </t>
  </si>
  <si>
    <t>Tab på debitorer</t>
  </si>
  <si>
    <t>Eftergivet vandafgift</t>
  </si>
  <si>
    <t>Noter til balancen for 2015</t>
  </si>
  <si>
    <t>Note 8 Materielle anlægsaktiver</t>
  </si>
  <si>
    <t>Inventar og 
installationer</t>
  </si>
  <si>
    <t>Grunde og 
bygninger</t>
  </si>
  <si>
    <t xml:space="preserve">Ledningsnet
</t>
  </si>
  <si>
    <t>Kostpris 1. januar</t>
  </si>
  <si>
    <t>Tilgange</t>
  </si>
  <si>
    <t>Afgang</t>
  </si>
  <si>
    <t>Kostpris 31. december</t>
  </si>
  <si>
    <t>Afskrivninger pr. 1. januar</t>
  </si>
  <si>
    <t>Årets afskrivninger</t>
  </si>
  <si>
    <t>Afskrivninger vedrørende afgang</t>
  </si>
  <si>
    <t>Afskrivninger pr. 31. december</t>
  </si>
  <si>
    <t>Regnskabsmæssig værdi pr. 31. december</t>
  </si>
  <si>
    <t>Note 9 Tilgodehavender fra salg og tjenesteydelser</t>
  </si>
  <si>
    <t>Tilgodehavender brutto</t>
  </si>
  <si>
    <t>Nedskrivning til imødegåelse af tab</t>
  </si>
  <si>
    <t>Note 10 Andre tilgodehavender</t>
  </si>
  <si>
    <t>Moms</t>
  </si>
  <si>
    <t>Andre tilgodehavender i alt</t>
  </si>
  <si>
    <t>Note 11 Værdipapirer</t>
  </si>
  <si>
    <t>Obligationer</t>
  </si>
  <si>
    <t>Note 12 Egenkapital</t>
  </si>
  <si>
    <t xml:space="preserve">Overført resultat pr. 1. januar </t>
  </si>
  <si>
    <t>Egenkapital 31. december</t>
  </si>
  <si>
    <t>Note 13 Overdækning</t>
  </si>
  <si>
    <t>Overdækning pr. 1. januar</t>
  </si>
  <si>
    <t>Årets overdækning, jf. note 1</t>
  </si>
  <si>
    <t>Overdækning pr. 31. december</t>
  </si>
  <si>
    <t>Note 14 Gæld til finansielle institutter</t>
  </si>
  <si>
    <t>Kursværdi</t>
  </si>
  <si>
    <t>Banklån</t>
  </si>
  <si>
    <t>Gæld til finansielle institutter i alt</t>
  </si>
  <si>
    <t>Note 15 Leverandører af varer og tjenesteydelser</t>
  </si>
  <si>
    <t>Skyldige lønudgifter</t>
  </si>
  <si>
    <t>Leverandører af varer og tjenesteydelser i alt</t>
  </si>
  <si>
    <t>Resultatopgørelse for 2015</t>
  </si>
  <si>
    <t>Budgettal (ej reviderede)</t>
  </si>
  <si>
    <t>Note 5 Andre driftsindtægter</t>
  </si>
  <si>
    <t>Note 6 Finansielle indtægter</t>
  </si>
  <si>
    <t>Note 7 Finansielle omkostninger</t>
  </si>
  <si>
    <t>Andelskapital</t>
  </si>
  <si>
    <t>Gæld til finansielle institutter</t>
  </si>
  <si>
    <t>Leverandører af varer og tjenesteydelser</t>
  </si>
  <si>
    <t>Ingen aktuelle</t>
  </si>
  <si>
    <t>Kontonr.</t>
  </si>
  <si>
    <t>Målere primo</t>
  </si>
  <si>
    <t>Tilgang i året målere</t>
  </si>
  <si>
    <t>Afgang i året målere</t>
  </si>
  <si>
    <t>Afskrivninger målere</t>
  </si>
  <si>
    <t>Målere ultimo</t>
  </si>
  <si>
    <t>5310-5349</t>
  </si>
  <si>
    <t>5355-5374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</si>
</sst>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5" x14ac:knownFonts="1">
    <font>
      <sz val="11"/>
      <color theme="1"/>
      <name val="Calibri"/>
      <family val="2"/>
      <scheme val="minor"/>
    </font>
    <font>
      <b/>
      <sz val="11"/>
      <color theme="1"/>
      <name val="Calibri"/>
      <family val="2"/>
      <scheme val="minor"/>
    </font>
    <font>
      <i/>
      <sz val="11"/>
      <color theme="1"/>
      <name val="Calibri"/>
      <family val="2"/>
      <scheme val="minor"/>
    </font>
    <font>
      <sz val="12"/>
      <color theme="1"/>
      <name val="Sylfaen"/>
      <family val="1"/>
    </font>
    <font>
      <sz val="11"/>
      <color theme="1"/>
      <name val="Calibri"/>
      <family val="2"/>
      <scheme val="minor"/>
    </font>
    <font>
      <sz val="9"/>
      <color indexed="81"/>
      <name val="Tahoma"/>
      <family val="2"/>
    </font>
    <font>
      <b/>
      <sz val="9"/>
      <color indexed="81"/>
      <name val="Tahoma"/>
      <family val="2"/>
    </font>
    <font>
      <u val="singleAccounting"/>
      <sz val="11"/>
      <color theme="1"/>
      <name val="Calibri"/>
      <family val="2"/>
      <scheme val="minor"/>
    </font>
    <font>
      <b/>
      <u val="singleAccounting"/>
      <sz val="11"/>
      <color theme="1"/>
      <name val="Calibri"/>
      <family val="2"/>
      <scheme val="minor"/>
    </font>
    <font>
      <u/>
      <sz val="11"/>
      <color theme="1"/>
      <name val="Calibri"/>
      <family val="2"/>
      <scheme val="minor"/>
    </font>
    <font>
      <b/>
      <sz val="16"/>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8" tint="-0.249977111117893"/>
        <bgColor indexed="64"/>
      </patternFill>
    </fill>
  </fills>
  <borders count="2">
    <border>
      <left/>
      <right/>
      <top/>
      <bottom/>
      <diagonal/>
    </border>
    <border>
      <left/>
      <right/>
      <top/>
      <bottom style="thin">
        <color indexed="64"/>
      </bottom>
      <diagonal/>
    </border>
  </borders>
  <cellStyleXfs count="2">
    <xf numFmtId="0" fontId="0" fillId="0" borderId="0"/>
    <xf numFmtId="43" fontId="4" fillId="0" borderId="0" applyFont="0" applyFill="0" applyBorder="0" applyAlignment="0" applyProtection="0"/>
  </cellStyleXfs>
  <cellXfs count="41">
    <xf numFmtId="0" fontId="0" fillId="0" borderId="0" xfId="0"/>
    <xf numFmtId="0" fontId="1" fillId="0" borderId="0" xfId="0" applyFont="1"/>
    <xf numFmtId="0" fontId="0" fillId="0" borderId="1" xfId="0" applyBorder="1"/>
    <xf numFmtId="0" fontId="0" fillId="0" borderId="0" xfId="0" applyBorder="1"/>
    <xf numFmtId="0" fontId="0" fillId="0" borderId="0" xfId="0" applyFill="1" applyBorder="1"/>
    <xf numFmtId="0" fontId="2" fillId="0" borderId="0" xfId="0" applyFont="1"/>
    <xf numFmtId="0" fontId="0" fillId="0" borderId="1" xfId="0" applyFill="1" applyBorder="1"/>
    <xf numFmtId="0" fontId="0" fillId="0" borderId="0" xfId="0" applyFont="1"/>
    <xf numFmtId="0" fontId="3" fillId="0" borderId="0" xfId="0" applyFont="1" applyAlignment="1">
      <alignment horizontal="justify" vertical="center" wrapText="1"/>
    </xf>
    <xf numFmtId="164" fontId="0" fillId="0" borderId="0" xfId="1" applyNumberFormat="1" applyFont="1"/>
    <xf numFmtId="0" fontId="0" fillId="0" borderId="0" xfId="0" applyAlignment="1">
      <alignment wrapText="1"/>
    </xf>
    <xf numFmtId="0" fontId="1" fillId="0" borderId="0" xfId="0" applyFont="1" applyAlignment="1">
      <alignment horizontal="center"/>
    </xf>
    <xf numFmtId="3" fontId="0" fillId="0" borderId="0" xfId="1" applyNumberFormat="1" applyFont="1"/>
    <xf numFmtId="3" fontId="7" fillId="0" borderId="0" xfId="1" applyNumberFormat="1" applyFont="1"/>
    <xf numFmtId="3" fontId="1" fillId="0" borderId="0" xfId="1" applyNumberFormat="1" applyFont="1"/>
    <xf numFmtId="3" fontId="8" fillId="0" borderId="0" xfId="1" applyNumberFormat="1" applyFont="1"/>
    <xf numFmtId="3" fontId="7" fillId="0" borderId="0" xfId="1" applyNumberFormat="1" applyFont="1" applyBorder="1"/>
    <xf numFmtId="3" fontId="0" fillId="0" borderId="0" xfId="0" applyNumberFormat="1"/>
    <xf numFmtId="0" fontId="1" fillId="0" borderId="0" xfId="1" applyNumberFormat="1" applyFont="1" applyAlignment="1">
      <alignment horizontal="center"/>
    </xf>
    <xf numFmtId="164" fontId="1" fillId="0" borderId="0" xfId="1" applyNumberFormat="1" applyFont="1" applyAlignment="1">
      <alignment horizontal="center"/>
    </xf>
    <xf numFmtId="3" fontId="1" fillId="0" borderId="0" xfId="0" applyNumberFormat="1" applyFont="1"/>
    <xf numFmtId="3" fontId="9" fillId="0" borderId="0" xfId="0" applyNumberFormat="1" applyFont="1"/>
    <xf numFmtId="3" fontId="11" fillId="0" borderId="0" xfId="0" applyNumberFormat="1" applyFont="1"/>
    <xf numFmtId="3" fontId="0" fillId="0" borderId="0" xfId="0" applyNumberFormat="1" applyFont="1"/>
    <xf numFmtId="0" fontId="12" fillId="0" borderId="0" xfId="0" applyFont="1"/>
    <xf numFmtId="3" fontId="12" fillId="0" borderId="0" xfId="0" applyNumberFormat="1" applyFont="1"/>
    <xf numFmtId="0" fontId="13" fillId="0" borderId="0" xfId="0" applyFont="1"/>
    <xf numFmtId="0" fontId="0" fillId="2" borderId="0" xfId="0" applyFill="1"/>
    <xf numFmtId="0" fontId="0" fillId="0" borderId="0" xfId="0" applyFill="1"/>
    <xf numFmtId="0" fontId="1" fillId="0" borderId="0" xfId="0" applyFont="1" applyFill="1"/>
    <xf numFmtId="0" fontId="14" fillId="2" borderId="0" xfId="0" applyFont="1" applyFill="1"/>
    <xf numFmtId="0" fontId="13" fillId="2" borderId="0" xfId="0" applyFont="1" applyFill="1"/>
    <xf numFmtId="0" fontId="0" fillId="0" borderId="0" xfId="0" applyFill="1" applyAlignment="1">
      <alignment horizontal="center"/>
    </xf>
    <xf numFmtId="0" fontId="0" fillId="0" borderId="0" xfId="0" applyAlignment="1">
      <alignment horizontal="center"/>
    </xf>
    <xf numFmtId="0" fontId="14" fillId="2" borderId="0" xfId="0" applyFont="1" applyFill="1" applyAlignment="1">
      <alignment horizontal="center"/>
    </xf>
    <xf numFmtId="0" fontId="13" fillId="2" borderId="0" xfId="0" applyFont="1" applyFill="1" applyAlignment="1">
      <alignment horizontal="center"/>
    </xf>
    <xf numFmtId="0" fontId="2" fillId="0" borderId="0" xfId="0" applyFont="1" applyAlignment="1">
      <alignment horizontal="center"/>
    </xf>
    <xf numFmtId="0" fontId="1"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3" fillId="0" borderId="0" xfId="0" applyFont="1" applyAlignment="1">
      <alignment horizontal="justify" vertical="center"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8"/>
  <sheetViews>
    <sheetView tabSelected="1" topLeftCell="A176" zoomScaleNormal="100" workbookViewId="0">
      <selection activeCell="B190" sqref="B190"/>
    </sheetView>
  </sheetViews>
  <sheetFormatPr defaultRowHeight="14.4" x14ac:dyDescent="0.3"/>
  <cols>
    <col min="1" max="1" width="9.6640625" customWidth="1"/>
    <col min="2" max="2" width="33.5546875" bestFit="1" customWidth="1"/>
    <col min="3" max="3" width="30.88671875" customWidth="1"/>
    <col min="4" max="4" width="19.88671875" customWidth="1"/>
    <col min="5" max="5" width="12.33203125" bestFit="1" customWidth="1"/>
    <col min="6" max="6" width="12" customWidth="1"/>
  </cols>
  <sheetData>
    <row r="1" spans="1:7" x14ac:dyDescent="0.3">
      <c r="C1" s="27" t="s">
        <v>0</v>
      </c>
      <c r="D1" s="5" t="s">
        <v>27</v>
      </c>
      <c r="E1" s="5" t="s">
        <v>26</v>
      </c>
      <c r="F1" s="5" t="s">
        <v>25</v>
      </c>
      <c r="G1" s="36" t="s">
        <v>67</v>
      </c>
    </row>
    <row r="2" spans="1:7" x14ac:dyDescent="0.3">
      <c r="A2" s="1" t="s">
        <v>349</v>
      </c>
    </row>
    <row r="4" spans="1:7" s="30" customFormat="1" ht="18" x14ac:dyDescent="0.35">
      <c r="A4" s="30">
        <v>100</v>
      </c>
      <c r="B4" s="31" t="s">
        <v>1</v>
      </c>
      <c r="D4" s="30" t="s">
        <v>12</v>
      </c>
    </row>
    <row r="5" spans="1:7" s="28" customFormat="1" x14ac:dyDescent="0.3">
      <c r="B5" s="29"/>
    </row>
    <row r="6" spans="1:7" s="30" customFormat="1" ht="18" x14ac:dyDescent="0.35">
      <c r="A6" s="30">
        <v>1000</v>
      </c>
      <c r="B6" s="31" t="s">
        <v>14</v>
      </c>
      <c r="D6" s="30" t="s">
        <v>13</v>
      </c>
    </row>
    <row r="7" spans="1:7" s="28" customFormat="1" x14ac:dyDescent="0.3">
      <c r="B7" s="29"/>
      <c r="G7" s="32"/>
    </row>
    <row r="8" spans="1:7" x14ac:dyDescent="0.3">
      <c r="A8" s="1">
        <v>1001</v>
      </c>
      <c r="B8" s="1" t="s">
        <v>7</v>
      </c>
      <c r="C8" s="1"/>
      <c r="D8" t="s">
        <v>13</v>
      </c>
      <c r="G8" s="33">
        <v>1</v>
      </c>
    </row>
    <row r="9" spans="1:7" x14ac:dyDescent="0.3">
      <c r="A9">
        <v>1010</v>
      </c>
      <c r="C9" t="s">
        <v>2</v>
      </c>
      <c r="D9" t="s">
        <v>17</v>
      </c>
      <c r="E9" t="s">
        <v>18</v>
      </c>
      <c r="F9" t="s">
        <v>23</v>
      </c>
      <c r="G9" s="33">
        <v>1</v>
      </c>
    </row>
    <row r="10" spans="1:7" x14ac:dyDescent="0.3">
      <c r="A10">
        <v>1020</v>
      </c>
      <c r="C10" t="s">
        <v>3</v>
      </c>
      <c r="D10" s="2" t="s">
        <v>17</v>
      </c>
      <c r="E10" t="s">
        <v>18</v>
      </c>
      <c r="F10" t="s">
        <v>23</v>
      </c>
      <c r="G10" s="33">
        <v>1</v>
      </c>
    </row>
    <row r="11" spans="1:7" x14ac:dyDescent="0.3">
      <c r="A11" s="1">
        <v>1090</v>
      </c>
      <c r="B11" s="1" t="s">
        <v>15</v>
      </c>
      <c r="D11" s="3" t="s">
        <v>221</v>
      </c>
      <c r="E11" t="s">
        <v>219</v>
      </c>
      <c r="G11" s="33">
        <v>1</v>
      </c>
    </row>
    <row r="12" spans="1:7" x14ac:dyDescent="0.3">
      <c r="D12" s="3"/>
      <c r="G12" s="33"/>
    </row>
    <row r="13" spans="1:7" x14ac:dyDescent="0.3">
      <c r="A13" s="1">
        <v>1101</v>
      </c>
      <c r="B13" s="1" t="s">
        <v>4</v>
      </c>
      <c r="D13" t="s">
        <v>13</v>
      </c>
      <c r="G13" s="33">
        <v>1</v>
      </c>
    </row>
    <row r="14" spans="1:7" x14ac:dyDescent="0.3">
      <c r="A14">
        <v>1110</v>
      </c>
      <c r="C14" t="s">
        <v>8</v>
      </c>
      <c r="D14" t="s">
        <v>17</v>
      </c>
      <c r="E14" t="s">
        <v>18</v>
      </c>
      <c r="F14" t="s">
        <v>23</v>
      </c>
      <c r="G14" s="33">
        <v>1</v>
      </c>
    </row>
    <row r="15" spans="1:7" x14ac:dyDescent="0.3">
      <c r="A15">
        <v>1120</v>
      </c>
      <c r="C15" t="s">
        <v>9</v>
      </c>
      <c r="D15" t="s">
        <v>17</v>
      </c>
      <c r="E15" t="s">
        <v>18</v>
      </c>
      <c r="F15" t="s">
        <v>23</v>
      </c>
      <c r="G15" s="33">
        <v>1</v>
      </c>
    </row>
    <row r="16" spans="1:7" x14ac:dyDescent="0.3">
      <c r="A16">
        <v>1130</v>
      </c>
      <c r="C16" t="s">
        <v>10</v>
      </c>
      <c r="D16" s="2" t="s">
        <v>17</v>
      </c>
      <c r="E16" t="s">
        <v>18</v>
      </c>
      <c r="F16" t="s">
        <v>23</v>
      </c>
      <c r="G16" s="33">
        <v>1</v>
      </c>
    </row>
    <row r="17" spans="1:7" x14ac:dyDescent="0.3">
      <c r="A17" s="1">
        <v>1190</v>
      </c>
      <c r="B17" s="1" t="s">
        <v>19</v>
      </c>
      <c r="D17" s="3" t="s">
        <v>221</v>
      </c>
      <c r="E17" t="s">
        <v>220</v>
      </c>
      <c r="G17" s="33">
        <v>1</v>
      </c>
    </row>
    <row r="18" spans="1:7" x14ac:dyDescent="0.3">
      <c r="D18" s="3"/>
      <c r="G18" s="33"/>
    </row>
    <row r="19" spans="1:7" x14ac:dyDescent="0.3">
      <c r="A19" s="1">
        <v>1201</v>
      </c>
      <c r="B19" s="1" t="s">
        <v>11</v>
      </c>
      <c r="D19" s="4" t="s">
        <v>13</v>
      </c>
      <c r="G19" s="33">
        <v>1</v>
      </c>
    </row>
    <row r="20" spans="1:7" x14ac:dyDescent="0.3">
      <c r="A20">
        <v>1210</v>
      </c>
      <c r="C20" t="s">
        <v>5</v>
      </c>
      <c r="D20" s="4" t="s">
        <v>17</v>
      </c>
      <c r="E20" t="s">
        <v>18</v>
      </c>
      <c r="F20" t="s">
        <v>23</v>
      </c>
      <c r="G20" s="33">
        <v>1</v>
      </c>
    </row>
    <row r="21" spans="1:7" x14ac:dyDescent="0.3">
      <c r="A21">
        <v>1220</v>
      </c>
      <c r="C21" t="s">
        <v>6</v>
      </c>
      <c r="D21" s="4" t="s">
        <v>17</v>
      </c>
      <c r="E21" t="s">
        <v>18</v>
      </c>
      <c r="F21" t="s">
        <v>23</v>
      </c>
      <c r="G21" s="33">
        <v>1</v>
      </c>
    </row>
    <row r="22" spans="1:7" x14ac:dyDescent="0.3">
      <c r="A22">
        <v>1230</v>
      </c>
      <c r="C22" t="s">
        <v>20</v>
      </c>
      <c r="D22" s="4" t="s">
        <v>17</v>
      </c>
      <c r="E22" t="s">
        <v>18</v>
      </c>
      <c r="F22" t="s">
        <v>23</v>
      </c>
      <c r="G22" s="33">
        <v>1</v>
      </c>
    </row>
    <row r="23" spans="1:7" x14ac:dyDescent="0.3">
      <c r="A23">
        <v>1240</v>
      </c>
      <c r="C23" t="s">
        <v>21</v>
      </c>
      <c r="D23" s="4" t="s">
        <v>17</v>
      </c>
      <c r="E23" t="s">
        <v>22</v>
      </c>
      <c r="F23" t="s">
        <v>23</v>
      </c>
      <c r="G23" s="33">
        <v>1</v>
      </c>
    </row>
    <row r="24" spans="1:7" x14ac:dyDescent="0.3">
      <c r="A24">
        <v>1250</v>
      </c>
      <c r="C24" t="s">
        <v>303</v>
      </c>
      <c r="D24" s="4" t="s">
        <v>17</v>
      </c>
      <c r="E24" t="s">
        <v>18</v>
      </c>
      <c r="F24" t="s">
        <v>24</v>
      </c>
      <c r="G24" s="33">
        <v>1</v>
      </c>
    </row>
    <row r="25" spans="1:7" x14ac:dyDescent="0.3">
      <c r="A25">
        <v>1260</v>
      </c>
      <c r="C25" t="s">
        <v>259</v>
      </c>
      <c r="D25" s="6" t="s">
        <v>17</v>
      </c>
      <c r="E25" t="s">
        <v>22</v>
      </c>
      <c r="F25" t="s">
        <v>24</v>
      </c>
      <c r="G25" s="33">
        <v>1</v>
      </c>
    </row>
    <row r="26" spans="1:7" x14ac:dyDescent="0.3">
      <c r="A26" s="1">
        <v>1290</v>
      </c>
      <c r="B26" s="1" t="s">
        <v>28</v>
      </c>
      <c r="D26" s="4" t="s">
        <v>221</v>
      </c>
      <c r="E26" t="s">
        <v>222</v>
      </c>
      <c r="G26" s="33"/>
    </row>
    <row r="27" spans="1:7" x14ac:dyDescent="0.3">
      <c r="G27" s="33"/>
    </row>
    <row r="28" spans="1:7" s="30" customFormat="1" ht="18" x14ac:dyDescent="0.35">
      <c r="A28" s="30">
        <v>200</v>
      </c>
      <c r="B28" s="31" t="s">
        <v>29</v>
      </c>
      <c r="D28" s="30" t="s">
        <v>13</v>
      </c>
      <c r="G28" s="34"/>
    </row>
    <row r="29" spans="1:7" s="28" customFormat="1" x14ac:dyDescent="0.3">
      <c r="B29" s="29"/>
      <c r="G29" s="32"/>
    </row>
    <row r="30" spans="1:7" x14ac:dyDescent="0.3">
      <c r="A30" s="1">
        <v>2001</v>
      </c>
      <c r="B30" s="1" t="s">
        <v>30</v>
      </c>
      <c r="D30" t="s">
        <v>13</v>
      </c>
      <c r="G30" s="33">
        <v>2</v>
      </c>
    </row>
    <row r="31" spans="1:7" x14ac:dyDescent="0.3">
      <c r="A31">
        <v>2010</v>
      </c>
      <c r="C31" t="s">
        <v>31</v>
      </c>
      <c r="D31" t="s">
        <v>17</v>
      </c>
      <c r="E31" t="s">
        <v>18</v>
      </c>
      <c r="F31" t="s">
        <v>32</v>
      </c>
      <c r="G31" s="33">
        <v>2</v>
      </c>
    </row>
    <row r="32" spans="1:7" x14ac:dyDescent="0.3">
      <c r="A32">
        <v>2011</v>
      </c>
      <c r="C32" t="s">
        <v>59</v>
      </c>
      <c r="D32" t="s">
        <v>17</v>
      </c>
      <c r="E32" t="s">
        <v>18</v>
      </c>
      <c r="F32" t="s">
        <v>32</v>
      </c>
      <c r="G32" s="33">
        <v>2</v>
      </c>
    </row>
    <row r="33" spans="1:7" x14ac:dyDescent="0.3">
      <c r="A33">
        <v>2012</v>
      </c>
      <c r="C33" t="s">
        <v>33</v>
      </c>
      <c r="D33" t="s">
        <v>17</v>
      </c>
      <c r="E33" t="s">
        <v>18</v>
      </c>
      <c r="F33" t="s">
        <v>32</v>
      </c>
      <c r="G33" s="33">
        <v>2</v>
      </c>
    </row>
    <row r="34" spans="1:7" x14ac:dyDescent="0.3">
      <c r="A34">
        <v>2013</v>
      </c>
      <c r="C34" t="s">
        <v>34</v>
      </c>
      <c r="D34" t="s">
        <v>17</v>
      </c>
      <c r="E34" t="s">
        <v>18</v>
      </c>
      <c r="F34" t="s">
        <v>32</v>
      </c>
      <c r="G34" s="33">
        <v>2</v>
      </c>
    </row>
    <row r="35" spans="1:7" x14ac:dyDescent="0.3">
      <c r="A35">
        <v>2014</v>
      </c>
      <c r="C35" t="s">
        <v>35</v>
      </c>
      <c r="D35" t="s">
        <v>17</v>
      </c>
      <c r="E35" t="s">
        <v>18</v>
      </c>
      <c r="F35" t="s">
        <v>32</v>
      </c>
      <c r="G35" s="33">
        <v>2</v>
      </c>
    </row>
    <row r="36" spans="1:7" x14ac:dyDescent="0.3">
      <c r="A36">
        <v>2020</v>
      </c>
      <c r="C36" t="s">
        <v>217</v>
      </c>
      <c r="D36" t="s">
        <v>17</v>
      </c>
      <c r="E36" t="s">
        <v>18</v>
      </c>
      <c r="F36" t="s">
        <v>32</v>
      </c>
      <c r="G36" s="33">
        <v>2</v>
      </c>
    </row>
    <row r="37" spans="1:7" x14ac:dyDescent="0.3">
      <c r="A37">
        <v>2021</v>
      </c>
      <c r="C37" t="s">
        <v>56</v>
      </c>
      <c r="D37" t="s">
        <v>17</v>
      </c>
      <c r="E37" t="s">
        <v>22</v>
      </c>
      <c r="F37" t="s">
        <v>36</v>
      </c>
      <c r="G37" s="33">
        <v>2</v>
      </c>
    </row>
    <row r="38" spans="1:7" x14ac:dyDescent="0.3">
      <c r="A38">
        <v>2025</v>
      </c>
      <c r="C38" t="s">
        <v>37</v>
      </c>
      <c r="D38" t="s">
        <v>17</v>
      </c>
      <c r="E38" t="s">
        <v>18</v>
      </c>
      <c r="F38" t="s">
        <v>32</v>
      </c>
      <c r="G38" s="33">
        <v>2</v>
      </c>
    </row>
    <row r="39" spans="1:7" x14ac:dyDescent="0.3">
      <c r="A39">
        <v>2030</v>
      </c>
      <c r="C39" t="s">
        <v>38</v>
      </c>
      <c r="D39" t="s">
        <v>17</v>
      </c>
      <c r="E39" t="s">
        <v>18</v>
      </c>
      <c r="F39" t="s">
        <v>32</v>
      </c>
      <c r="G39" s="33">
        <v>2</v>
      </c>
    </row>
    <row r="40" spans="1:7" x14ac:dyDescent="0.3">
      <c r="A40">
        <v>2035</v>
      </c>
      <c r="C40" t="s">
        <v>210</v>
      </c>
      <c r="D40" t="s">
        <v>17</v>
      </c>
      <c r="E40" t="s">
        <v>18</v>
      </c>
      <c r="F40" t="s">
        <v>32</v>
      </c>
      <c r="G40" s="33">
        <v>2</v>
      </c>
    </row>
    <row r="41" spans="1:7" x14ac:dyDescent="0.3">
      <c r="A41">
        <v>2036</v>
      </c>
      <c r="C41" t="s">
        <v>211</v>
      </c>
      <c r="D41" t="s">
        <v>17</v>
      </c>
      <c r="E41" t="s">
        <v>18</v>
      </c>
      <c r="F41" t="s">
        <v>32</v>
      </c>
      <c r="G41" s="33">
        <v>2</v>
      </c>
    </row>
    <row r="42" spans="1:7" x14ac:dyDescent="0.3">
      <c r="A42">
        <v>2037</v>
      </c>
      <c r="C42" t="s">
        <v>212</v>
      </c>
      <c r="D42" t="s">
        <v>17</v>
      </c>
      <c r="E42" t="s">
        <v>22</v>
      </c>
      <c r="F42" t="s">
        <v>32</v>
      </c>
      <c r="G42" s="33">
        <v>2</v>
      </c>
    </row>
    <row r="43" spans="1:7" x14ac:dyDescent="0.3">
      <c r="A43">
        <v>2040</v>
      </c>
      <c r="C43" t="s">
        <v>213</v>
      </c>
      <c r="D43" t="s">
        <v>17</v>
      </c>
      <c r="E43" t="s">
        <v>18</v>
      </c>
      <c r="F43" t="s">
        <v>32</v>
      </c>
      <c r="G43" s="33">
        <v>2</v>
      </c>
    </row>
    <row r="44" spans="1:7" x14ac:dyDescent="0.3">
      <c r="A44">
        <v>2045</v>
      </c>
      <c r="C44" t="s">
        <v>39</v>
      </c>
      <c r="D44" t="s">
        <v>17</v>
      </c>
      <c r="E44" t="s">
        <v>18</v>
      </c>
      <c r="F44" t="s">
        <v>32</v>
      </c>
      <c r="G44" s="33">
        <v>2</v>
      </c>
    </row>
    <row r="45" spans="1:7" x14ac:dyDescent="0.3">
      <c r="A45">
        <v>2050</v>
      </c>
      <c r="C45" t="s">
        <v>40</v>
      </c>
      <c r="D45" t="s">
        <v>17</v>
      </c>
      <c r="F45" t="s">
        <v>32</v>
      </c>
      <c r="G45" s="33">
        <v>2</v>
      </c>
    </row>
    <row r="46" spans="1:7" x14ac:dyDescent="0.3">
      <c r="A46">
        <v>2051</v>
      </c>
      <c r="C46" t="s">
        <v>41</v>
      </c>
      <c r="D46" t="s">
        <v>17</v>
      </c>
      <c r="E46" t="s">
        <v>18</v>
      </c>
      <c r="F46" t="s">
        <v>32</v>
      </c>
      <c r="G46" s="33">
        <v>2</v>
      </c>
    </row>
    <row r="47" spans="1:7" x14ac:dyDescent="0.3">
      <c r="A47">
        <v>2055</v>
      </c>
      <c r="C47" t="s">
        <v>42</v>
      </c>
      <c r="D47" t="s">
        <v>17</v>
      </c>
      <c r="E47" t="s">
        <v>22</v>
      </c>
      <c r="F47" t="s">
        <v>32</v>
      </c>
      <c r="G47" s="33">
        <v>2</v>
      </c>
    </row>
    <row r="48" spans="1:7" x14ac:dyDescent="0.3">
      <c r="A48">
        <v>2056</v>
      </c>
      <c r="C48" t="s">
        <v>43</v>
      </c>
      <c r="D48" s="2" t="s">
        <v>17</v>
      </c>
      <c r="E48" t="s">
        <v>22</v>
      </c>
      <c r="F48" t="s">
        <v>32</v>
      </c>
      <c r="G48" s="33">
        <v>2</v>
      </c>
    </row>
    <row r="49" spans="1:7" x14ac:dyDescent="0.3">
      <c r="A49" s="1">
        <v>2090</v>
      </c>
      <c r="B49" s="1" t="s">
        <v>45</v>
      </c>
      <c r="D49" t="s">
        <v>223</v>
      </c>
      <c r="E49" t="s">
        <v>224</v>
      </c>
      <c r="G49" s="33">
        <v>2</v>
      </c>
    </row>
    <row r="50" spans="1:7" x14ac:dyDescent="0.3">
      <c r="G50" s="33"/>
    </row>
    <row r="51" spans="1:7" x14ac:dyDescent="0.3">
      <c r="A51" s="1">
        <v>2101</v>
      </c>
      <c r="B51" s="1" t="s">
        <v>46</v>
      </c>
      <c r="D51" t="s">
        <v>13</v>
      </c>
      <c r="G51" s="33">
        <v>2</v>
      </c>
    </row>
    <row r="52" spans="1:7" x14ac:dyDescent="0.3">
      <c r="A52">
        <v>2110</v>
      </c>
      <c r="C52" t="s">
        <v>47</v>
      </c>
      <c r="D52" t="s">
        <v>17</v>
      </c>
      <c r="E52" t="s">
        <v>22</v>
      </c>
      <c r="F52" t="s">
        <v>32</v>
      </c>
      <c r="G52" s="33">
        <v>2</v>
      </c>
    </row>
    <row r="53" spans="1:7" x14ac:dyDescent="0.3">
      <c r="A53">
        <v>2120</v>
      </c>
      <c r="C53" t="s">
        <v>60</v>
      </c>
      <c r="D53" t="s">
        <v>17</v>
      </c>
      <c r="E53" t="s">
        <v>22</v>
      </c>
      <c r="F53" t="s">
        <v>32</v>
      </c>
      <c r="G53" s="33">
        <v>2</v>
      </c>
    </row>
    <row r="54" spans="1:7" x14ac:dyDescent="0.3">
      <c r="A54">
        <v>2130</v>
      </c>
      <c r="C54" t="s">
        <v>44</v>
      </c>
      <c r="D54" t="s">
        <v>17</v>
      </c>
      <c r="E54" t="s">
        <v>22</v>
      </c>
      <c r="F54" t="s">
        <v>32</v>
      </c>
      <c r="G54" s="33">
        <v>2</v>
      </c>
    </row>
    <row r="55" spans="1:7" x14ac:dyDescent="0.3">
      <c r="A55">
        <v>2140</v>
      </c>
      <c r="C55" t="s">
        <v>48</v>
      </c>
      <c r="D55" t="s">
        <v>17</v>
      </c>
      <c r="E55" t="s">
        <v>22</v>
      </c>
      <c r="F55" t="s">
        <v>32</v>
      </c>
      <c r="G55" s="33">
        <v>2</v>
      </c>
    </row>
    <row r="56" spans="1:7" x14ac:dyDescent="0.3">
      <c r="A56">
        <v>2150</v>
      </c>
      <c r="C56" t="s">
        <v>49</v>
      </c>
      <c r="D56" s="2" t="s">
        <v>17</v>
      </c>
      <c r="E56" t="s">
        <v>22</v>
      </c>
      <c r="F56" t="s">
        <v>32</v>
      </c>
      <c r="G56" s="33">
        <v>2</v>
      </c>
    </row>
    <row r="57" spans="1:7" x14ac:dyDescent="0.3">
      <c r="A57" s="1">
        <v>2190</v>
      </c>
      <c r="B57" s="1" t="s">
        <v>50</v>
      </c>
      <c r="D57" t="s">
        <v>223</v>
      </c>
      <c r="E57" t="s">
        <v>225</v>
      </c>
      <c r="G57" s="33">
        <v>2</v>
      </c>
    </row>
    <row r="58" spans="1:7" x14ac:dyDescent="0.3">
      <c r="G58" s="33"/>
    </row>
    <row r="59" spans="1:7" x14ac:dyDescent="0.3">
      <c r="A59" s="1">
        <v>2201</v>
      </c>
      <c r="B59" s="1" t="s">
        <v>51</v>
      </c>
      <c r="D59" t="s">
        <v>13</v>
      </c>
      <c r="G59" s="33">
        <v>3</v>
      </c>
    </row>
    <row r="60" spans="1:7" x14ac:dyDescent="0.3">
      <c r="A60">
        <v>2210</v>
      </c>
      <c r="C60" t="s">
        <v>52</v>
      </c>
      <c r="D60" t="s">
        <v>17</v>
      </c>
      <c r="E60" t="s">
        <v>18</v>
      </c>
      <c r="F60" t="s">
        <v>32</v>
      </c>
      <c r="G60" s="33">
        <v>3</v>
      </c>
    </row>
    <row r="61" spans="1:7" x14ac:dyDescent="0.3">
      <c r="A61">
        <v>2211</v>
      </c>
      <c r="C61" t="s">
        <v>57</v>
      </c>
      <c r="D61" t="s">
        <v>17</v>
      </c>
      <c r="E61" t="s">
        <v>18</v>
      </c>
      <c r="F61" t="s">
        <v>32</v>
      </c>
      <c r="G61" s="33">
        <v>3</v>
      </c>
    </row>
    <row r="62" spans="1:7" x14ac:dyDescent="0.3">
      <c r="A62">
        <v>2212</v>
      </c>
      <c r="C62" t="s">
        <v>65</v>
      </c>
      <c r="D62" t="s">
        <v>17</v>
      </c>
      <c r="E62" t="s">
        <v>18</v>
      </c>
      <c r="F62" t="s">
        <v>32</v>
      </c>
      <c r="G62" s="33">
        <v>3</v>
      </c>
    </row>
    <row r="63" spans="1:7" x14ac:dyDescent="0.3">
      <c r="A63">
        <v>2220</v>
      </c>
      <c r="C63" t="s">
        <v>40</v>
      </c>
      <c r="D63" t="s">
        <v>17</v>
      </c>
      <c r="E63" t="s">
        <v>22</v>
      </c>
      <c r="F63" t="s">
        <v>32</v>
      </c>
      <c r="G63" s="33"/>
    </row>
    <row r="64" spans="1:7" x14ac:dyDescent="0.3">
      <c r="A64">
        <v>2225</v>
      </c>
      <c r="C64" t="s">
        <v>53</v>
      </c>
      <c r="D64" t="s">
        <v>17</v>
      </c>
      <c r="E64" t="s">
        <v>18</v>
      </c>
      <c r="F64" t="s">
        <v>32</v>
      </c>
      <c r="G64" s="33">
        <v>3</v>
      </c>
    </row>
    <row r="65" spans="1:7" x14ac:dyDescent="0.3">
      <c r="A65">
        <v>2230</v>
      </c>
      <c r="C65" t="s">
        <v>54</v>
      </c>
      <c r="D65" t="s">
        <v>17</v>
      </c>
      <c r="E65" t="s">
        <v>18</v>
      </c>
      <c r="F65" t="s">
        <v>32</v>
      </c>
      <c r="G65" s="33">
        <v>3</v>
      </c>
    </row>
    <row r="66" spans="1:7" x14ac:dyDescent="0.3">
      <c r="A66">
        <v>2231</v>
      </c>
      <c r="C66" t="s">
        <v>55</v>
      </c>
      <c r="D66" t="s">
        <v>17</v>
      </c>
      <c r="E66" t="s">
        <v>22</v>
      </c>
      <c r="F66" t="s">
        <v>36</v>
      </c>
      <c r="G66" s="33">
        <v>3</v>
      </c>
    </row>
    <row r="67" spans="1:7" x14ac:dyDescent="0.3">
      <c r="A67">
        <v>2235</v>
      </c>
      <c r="C67" t="s">
        <v>41</v>
      </c>
      <c r="D67" s="2" t="s">
        <v>17</v>
      </c>
      <c r="E67" s="3" t="s">
        <v>18</v>
      </c>
      <c r="F67" t="s">
        <v>32</v>
      </c>
      <c r="G67" s="33">
        <v>3</v>
      </c>
    </row>
    <row r="68" spans="1:7" x14ac:dyDescent="0.3">
      <c r="A68" s="1">
        <v>2290</v>
      </c>
      <c r="B68" s="1" t="s">
        <v>58</v>
      </c>
      <c r="D68" t="s">
        <v>223</v>
      </c>
      <c r="E68" s="4" t="s">
        <v>226</v>
      </c>
      <c r="G68" s="33">
        <v>3</v>
      </c>
    </row>
    <row r="69" spans="1:7" x14ac:dyDescent="0.3">
      <c r="A69" s="1"/>
      <c r="B69" s="1"/>
      <c r="E69" s="4"/>
      <c r="G69" s="33"/>
    </row>
    <row r="70" spans="1:7" x14ac:dyDescent="0.3">
      <c r="A70" s="1">
        <v>2301</v>
      </c>
      <c r="B70" s="1" t="s">
        <v>61</v>
      </c>
      <c r="D70" t="s">
        <v>13</v>
      </c>
      <c r="G70" s="33">
        <v>3</v>
      </c>
    </row>
    <row r="71" spans="1:7" x14ac:dyDescent="0.3">
      <c r="A71">
        <v>2310</v>
      </c>
      <c r="C71" t="s">
        <v>62</v>
      </c>
      <c r="D71" t="s">
        <v>17</v>
      </c>
      <c r="E71" t="s">
        <v>22</v>
      </c>
      <c r="F71" t="s">
        <v>32</v>
      </c>
      <c r="G71" s="33">
        <v>3</v>
      </c>
    </row>
    <row r="72" spans="1:7" x14ac:dyDescent="0.3">
      <c r="A72">
        <v>2320</v>
      </c>
      <c r="C72" t="s">
        <v>63</v>
      </c>
      <c r="D72" t="s">
        <v>17</v>
      </c>
      <c r="E72" t="s">
        <v>22</v>
      </c>
      <c r="F72" t="s">
        <v>32</v>
      </c>
      <c r="G72" s="33">
        <v>3</v>
      </c>
    </row>
    <row r="73" spans="1:7" x14ac:dyDescent="0.3">
      <c r="A73">
        <v>2330</v>
      </c>
      <c r="C73" t="s">
        <v>64</v>
      </c>
      <c r="D73" s="2" t="s">
        <v>17</v>
      </c>
      <c r="E73" t="s">
        <v>22</v>
      </c>
      <c r="F73" t="s">
        <v>32</v>
      </c>
      <c r="G73" s="33">
        <v>3</v>
      </c>
    </row>
    <row r="74" spans="1:7" x14ac:dyDescent="0.3">
      <c r="A74" s="1">
        <v>2390</v>
      </c>
      <c r="B74" s="1" t="s">
        <v>66</v>
      </c>
      <c r="D74" t="s">
        <v>223</v>
      </c>
      <c r="E74" t="s">
        <v>227</v>
      </c>
      <c r="G74" s="33">
        <v>3</v>
      </c>
    </row>
    <row r="75" spans="1:7" x14ac:dyDescent="0.3">
      <c r="G75" s="33"/>
    </row>
    <row r="76" spans="1:7" x14ac:dyDescent="0.3">
      <c r="A76" s="1">
        <v>2401</v>
      </c>
      <c r="B76" s="1" t="s">
        <v>68</v>
      </c>
      <c r="D76" t="s">
        <v>13</v>
      </c>
      <c r="G76" s="33">
        <v>4</v>
      </c>
    </row>
    <row r="77" spans="1:7" x14ac:dyDescent="0.3">
      <c r="A77">
        <v>2410</v>
      </c>
      <c r="C77" t="s">
        <v>69</v>
      </c>
      <c r="D77" t="s">
        <v>17</v>
      </c>
      <c r="E77" t="s">
        <v>22</v>
      </c>
      <c r="F77" t="s">
        <v>32</v>
      </c>
      <c r="G77" s="33">
        <v>4</v>
      </c>
    </row>
    <row r="78" spans="1:7" x14ac:dyDescent="0.3">
      <c r="A78">
        <v>2411</v>
      </c>
      <c r="C78" t="s">
        <v>70</v>
      </c>
      <c r="D78" t="s">
        <v>17</v>
      </c>
      <c r="E78" t="s">
        <v>22</v>
      </c>
      <c r="F78" t="s">
        <v>32</v>
      </c>
      <c r="G78" s="33">
        <v>4</v>
      </c>
    </row>
    <row r="79" spans="1:7" x14ac:dyDescent="0.3">
      <c r="A79">
        <v>2412</v>
      </c>
      <c r="C79" t="s">
        <v>82</v>
      </c>
      <c r="D79" t="s">
        <v>17</v>
      </c>
      <c r="E79" t="s">
        <v>18</v>
      </c>
      <c r="F79" t="s">
        <v>32</v>
      </c>
      <c r="G79" s="33">
        <v>4</v>
      </c>
    </row>
    <row r="80" spans="1:7" x14ac:dyDescent="0.3">
      <c r="A80">
        <v>2413</v>
      </c>
      <c r="C80" t="s">
        <v>85</v>
      </c>
      <c r="D80" t="s">
        <v>17</v>
      </c>
      <c r="E80" t="s">
        <v>22</v>
      </c>
      <c r="F80" t="s">
        <v>32</v>
      </c>
      <c r="G80" s="33">
        <v>4</v>
      </c>
    </row>
    <row r="81" spans="1:7" x14ac:dyDescent="0.3">
      <c r="A81">
        <v>2420</v>
      </c>
      <c r="C81" t="s">
        <v>84</v>
      </c>
      <c r="D81" t="s">
        <v>17</v>
      </c>
      <c r="E81" t="s">
        <v>18</v>
      </c>
      <c r="F81" t="s">
        <v>32</v>
      </c>
      <c r="G81" s="33">
        <v>4</v>
      </c>
    </row>
    <row r="82" spans="1:7" x14ac:dyDescent="0.3">
      <c r="A82">
        <v>2425</v>
      </c>
      <c r="C82" t="s">
        <v>71</v>
      </c>
      <c r="D82" t="s">
        <v>17</v>
      </c>
      <c r="E82" t="s">
        <v>22</v>
      </c>
      <c r="F82" t="s">
        <v>32</v>
      </c>
      <c r="G82" s="33">
        <v>4</v>
      </c>
    </row>
    <row r="83" spans="1:7" x14ac:dyDescent="0.3">
      <c r="A83">
        <v>2426</v>
      </c>
      <c r="C83" t="s">
        <v>81</v>
      </c>
      <c r="D83" t="s">
        <v>17</v>
      </c>
      <c r="E83" t="s">
        <v>18</v>
      </c>
      <c r="F83" t="s">
        <v>32</v>
      </c>
      <c r="G83" s="33">
        <v>4</v>
      </c>
    </row>
    <row r="84" spans="1:7" x14ac:dyDescent="0.3">
      <c r="A84">
        <v>2430</v>
      </c>
      <c r="C84" t="s">
        <v>72</v>
      </c>
      <c r="D84" t="s">
        <v>17</v>
      </c>
      <c r="E84" t="s">
        <v>18</v>
      </c>
      <c r="F84" t="s">
        <v>32</v>
      </c>
      <c r="G84" s="33">
        <v>4</v>
      </c>
    </row>
    <row r="85" spans="1:7" x14ac:dyDescent="0.3">
      <c r="A85">
        <v>2435</v>
      </c>
      <c r="C85" t="s">
        <v>73</v>
      </c>
      <c r="D85" t="s">
        <v>17</v>
      </c>
      <c r="E85" t="s">
        <v>22</v>
      </c>
      <c r="F85" t="s">
        <v>32</v>
      </c>
      <c r="G85" s="33">
        <v>4</v>
      </c>
    </row>
    <row r="86" spans="1:7" x14ac:dyDescent="0.3">
      <c r="A86">
        <v>2436</v>
      </c>
      <c r="C86" t="s">
        <v>74</v>
      </c>
      <c r="D86" t="s">
        <v>17</v>
      </c>
      <c r="E86" t="s">
        <v>18</v>
      </c>
      <c r="F86" t="s">
        <v>32</v>
      </c>
      <c r="G86" s="33">
        <v>4</v>
      </c>
    </row>
    <row r="87" spans="1:7" x14ac:dyDescent="0.3">
      <c r="A87">
        <v>2437</v>
      </c>
      <c r="C87" t="s">
        <v>75</v>
      </c>
      <c r="D87" t="s">
        <v>17</v>
      </c>
      <c r="E87" t="s">
        <v>18</v>
      </c>
      <c r="F87" t="s">
        <v>32</v>
      </c>
      <c r="G87" s="33">
        <v>4</v>
      </c>
    </row>
    <row r="88" spans="1:7" x14ac:dyDescent="0.3">
      <c r="A88">
        <v>2438</v>
      </c>
      <c r="C88" t="s">
        <v>76</v>
      </c>
      <c r="D88" t="s">
        <v>17</v>
      </c>
      <c r="E88" t="s">
        <v>18</v>
      </c>
      <c r="F88" t="s">
        <v>32</v>
      </c>
      <c r="G88" s="33">
        <v>4</v>
      </c>
    </row>
    <row r="89" spans="1:7" x14ac:dyDescent="0.3">
      <c r="A89">
        <v>2439</v>
      </c>
      <c r="C89" t="s">
        <v>77</v>
      </c>
      <c r="D89" t="s">
        <v>17</v>
      </c>
      <c r="E89" t="s">
        <v>18</v>
      </c>
      <c r="F89" t="s">
        <v>32</v>
      </c>
      <c r="G89" s="33">
        <v>4</v>
      </c>
    </row>
    <row r="90" spans="1:7" x14ac:dyDescent="0.3">
      <c r="A90">
        <v>2450</v>
      </c>
      <c r="C90" t="s">
        <v>78</v>
      </c>
      <c r="D90" t="s">
        <v>17</v>
      </c>
      <c r="E90" t="s">
        <v>18</v>
      </c>
      <c r="F90" t="s">
        <v>32</v>
      </c>
      <c r="G90" s="33">
        <v>4</v>
      </c>
    </row>
    <row r="91" spans="1:7" x14ac:dyDescent="0.3">
      <c r="A91">
        <v>2451</v>
      </c>
      <c r="C91" t="s">
        <v>79</v>
      </c>
      <c r="D91" t="s">
        <v>17</v>
      </c>
      <c r="E91" t="s">
        <v>18</v>
      </c>
      <c r="F91" t="s">
        <v>32</v>
      </c>
      <c r="G91" s="33">
        <v>4</v>
      </c>
    </row>
    <row r="92" spans="1:7" x14ac:dyDescent="0.3">
      <c r="A92">
        <v>2452</v>
      </c>
      <c r="C92" t="s">
        <v>80</v>
      </c>
      <c r="D92" t="s">
        <v>17</v>
      </c>
      <c r="E92" t="s">
        <v>18</v>
      </c>
      <c r="F92" t="s">
        <v>32</v>
      </c>
      <c r="G92" s="33">
        <v>4</v>
      </c>
    </row>
    <row r="93" spans="1:7" x14ac:dyDescent="0.3">
      <c r="A93">
        <v>2460</v>
      </c>
      <c r="C93" t="s">
        <v>83</v>
      </c>
      <c r="D93" t="s">
        <v>17</v>
      </c>
      <c r="E93" t="s">
        <v>18</v>
      </c>
      <c r="F93" t="s">
        <v>32</v>
      </c>
      <c r="G93" s="33">
        <v>4</v>
      </c>
    </row>
    <row r="94" spans="1:7" x14ac:dyDescent="0.3">
      <c r="A94">
        <v>2465</v>
      </c>
      <c r="C94" t="s">
        <v>86</v>
      </c>
      <c r="D94" t="s">
        <v>17</v>
      </c>
      <c r="E94" t="s">
        <v>18</v>
      </c>
      <c r="F94" t="s">
        <v>32</v>
      </c>
      <c r="G94" s="33">
        <v>4</v>
      </c>
    </row>
    <row r="95" spans="1:7" x14ac:dyDescent="0.3">
      <c r="A95">
        <v>2470</v>
      </c>
      <c r="C95" t="s">
        <v>42</v>
      </c>
      <c r="D95" t="s">
        <v>17</v>
      </c>
      <c r="E95" t="s">
        <v>22</v>
      </c>
      <c r="F95" t="s">
        <v>32</v>
      </c>
      <c r="G95" s="33">
        <v>4</v>
      </c>
    </row>
    <row r="96" spans="1:7" x14ac:dyDescent="0.3">
      <c r="A96">
        <v>2475</v>
      </c>
      <c r="C96" t="s">
        <v>302</v>
      </c>
      <c r="D96" s="2" t="s">
        <v>17</v>
      </c>
      <c r="E96" t="s">
        <v>22</v>
      </c>
      <c r="F96" t="s">
        <v>32</v>
      </c>
      <c r="G96" s="33">
        <v>4</v>
      </c>
    </row>
    <row r="97" spans="1:7" x14ac:dyDescent="0.3">
      <c r="A97" s="1">
        <v>2490</v>
      </c>
      <c r="B97" s="1" t="s">
        <v>87</v>
      </c>
      <c r="D97" t="s">
        <v>223</v>
      </c>
      <c r="E97" t="s">
        <v>228</v>
      </c>
      <c r="G97" s="33"/>
    </row>
    <row r="98" spans="1:7" x14ac:dyDescent="0.3">
      <c r="A98" s="1"/>
      <c r="B98" s="1"/>
      <c r="G98" s="33"/>
    </row>
    <row r="99" spans="1:7" x14ac:dyDescent="0.3">
      <c r="G99" s="33"/>
    </row>
    <row r="100" spans="1:7" s="30" customFormat="1" ht="18" x14ac:dyDescent="0.35">
      <c r="A100" s="31">
        <v>3001</v>
      </c>
      <c r="B100" s="31" t="s">
        <v>88</v>
      </c>
      <c r="D100" s="30" t="s">
        <v>13</v>
      </c>
      <c r="G100" s="34">
        <v>5</v>
      </c>
    </row>
    <row r="101" spans="1:7" x14ac:dyDescent="0.3">
      <c r="A101">
        <v>3010</v>
      </c>
      <c r="C101" t="s">
        <v>214</v>
      </c>
      <c r="D101" t="s">
        <v>17</v>
      </c>
      <c r="E101" t="s">
        <v>18</v>
      </c>
      <c r="F101" t="s">
        <v>36</v>
      </c>
      <c r="G101" s="33"/>
    </row>
    <row r="102" spans="1:7" x14ac:dyDescent="0.3">
      <c r="A102">
        <v>3015</v>
      </c>
      <c r="C102" t="s">
        <v>215</v>
      </c>
      <c r="D102" t="s">
        <v>17</v>
      </c>
      <c r="E102" t="s">
        <v>18</v>
      </c>
      <c r="F102" t="s">
        <v>36</v>
      </c>
      <c r="G102" s="33"/>
    </row>
    <row r="103" spans="1:7" x14ac:dyDescent="0.3">
      <c r="A103">
        <v>3020</v>
      </c>
      <c r="C103" t="s">
        <v>89</v>
      </c>
      <c r="D103" t="s">
        <v>17</v>
      </c>
      <c r="E103" t="s">
        <v>18</v>
      </c>
      <c r="F103" t="s">
        <v>36</v>
      </c>
      <c r="G103" s="33">
        <v>5</v>
      </c>
    </row>
    <row r="104" spans="1:7" x14ac:dyDescent="0.3">
      <c r="A104">
        <v>3025</v>
      </c>
      <c r="C104" s="3" t="s">
        <v>90</v>
      </c>
      <c r="D104" t="s">
        <v>17</v>
      </c>
      <c r="E104" t="s">
        <v>18</v>
      </c>
      <c r="F104" t="s">
        <v>36</v>
      </c>
      <c r="G104" s="33">
        <v>5</v>
      </c>
    </row>
    <row r="105" spans="1:7" x14ac:dyDescent="0.3">
      <c r="A105">
        <v>3030</v>
      </c>
      <c r="C105" t="s">
        <v>91</v>
      </c>
      <c r="D105" s="2" t="s">
        <v>17</v>
      </c>
      <c r="E105" t="s">
        <v>18</v>
      </c>
      <c r="F105" t="s">
        <v>36</v>
      </c>
      <c r="G105" s="33">
        <v>5</v>
      </c>
    </row>
    <row r="106" spans="1:7" x14ac:dyDescent="0.3">
      <c r="A106" s="1">
        <v>3090</v>
      </c>
      <c r="B106" s="1" t="s">
        <v>92</v>
      </c>
      <c r="D106" t="s">
        <v>223</v>
      </c>
      <c r="E106" t="s">
        <v>229</v>
      </c>
      <c r="G106" s="33">
        <v>5</v>
      </c>
    </row>
    <row r="107" spans="1:7" x14ac:dyDescent="0.3">
      <c r="G107" s="33"/>
    </row>
    <row r="108" spans="1:7" x14ac:dyDescent="0.3">
      <c r="A108" s="1">
        <v>3101</v>
      </c>
      <c r="B108" s="1" t="s">
        <v>93</v>
      </c>
      <c r="D108" t="s">
        <v>13</v>
      </c>
      <c r="G108" s="33">
        <v>6</v>
      </c>
    </row>
    <row r="109" spans="1:7" x14ac:dyDescent="0.3">
      <c r="A109">
        <v>3110</v>
      </c>
      <c r="C109" t="s">
        <v>94</v>
      </c>
      <c r="D109" t="s">
        <v>17</v>
      </c>
      <c r="E109" t="s">
        <v>22</v>
      </c>
      <c r="F109" t="s">
        <v>36</v>
      </c>
      <c r="G109" s="33">
        <v>6</v>
      </c>
    </row>
    <row r="110" spans="1:7" x14ac:dyDescent="0.3">
      <c r="A110">
        <v>3120</v>
      </c>
      <c r="C110" t="s">
        <v>216</v>
      </c>
      <c r="D110" t="s">
        <v>17</v>
      </c>
      <c r="E110" t="s">
        <v>22</v>
      </c>
      <c r="F110" t="s">
        <v>36</v>
      </c>
      <c r="G110" s="33"/>
    </row>
    <row r="111" spans="1:7" x14ac:dyDescent="0.3">
      <c r="A111">
        <v>3130</v>
      </c>
      <c r="C111" t="s">
        <v>95</v>
      </c>
      <c r="D111" s="2" t="s">
        <v>17</v>
      </c>
      <c r="E111" t="s">
        <v>22</v>
      </c>
      <c r="F111" t="s">
        <v>36</v>
      </c>
      <c r="G111" s="33">
        <v>6</v>
      </c>
    </row>
    <row r="112" spans="1:7" x14ac:dyDescent="0.3">
      <c r="A112" s="1">
        <v>3190</v>
      </c>
      <c r="B112" s="1" t="s">
        <v>96</v>
      </c>
      <c r="D112" t="s">
        <v>223</v>
      </c>
      <c r="E112" t="s">
        <v>230</v>
      </c>
      <c r="G112" s="33">
        <v>6</v>
      </c>
    </row>
    <row r="113" spans="1:7" x14ac:dyDescent="0.3">
      <c r="G113" s="33"/>
    </row>
    <row r="114" spans="1:7" x14ac:dyDescent="0.3">
      <c r="A114" s="1">
        <v>3201</v>
      </c>
      <c r="B114" s="1" t="s">
        <v>97</v>
      </c>
      <c r="D114" t="s">
        <v>13</v>
      </c>
      <c r="G114" s="33">
        <v>7</v>
      </c>
    </row>
    <row r="115" spans="1:7" x14ac:dyDescent="0.3">
      <c r="A115">
        <v>3210</v>
      </c>
      <c r="C115" t="s">
        <v>98</v>
      </c>
      <c r="D115" t="s">
        <v>17</v>
      </c>
      <c r="E115" t="s">
        <v>22</v>
      </c>
      <c r="F115" t="s">
        <v>32</v>
      </c>
      <c r="G115" s="33">
        <v>7</v>
      </c>
    </row>
    <row r="116" spans="1:7" x14ac:dyDescent="0.3">
      <c r="A116">
        <v>3220</v>
      </c>
      <c r="C116" t="s">
        <v>99</v>
      </c>
      <c r="D116" t="s">
        <v>17</v>
      </c>
      <c r="E116" t="s">
        <v>22</v>
      </c>
      <c r="F116" t="s">
        <v>32</v>
      </c>
      <c r="G116" s="33">
        <v>7</v>
      </c>
    </row>
    <row r="117" spans="1:7" x14ac:dyDescent="0.3">
      <c r="A117">
        <v>3230</v>
      </c>
      <c r="C117" t="s">
        <v>100</v>
      </c>
      <c r="D117" t="s">
        <v>17</v>
      </c>
      <c r="E117" t="s">
        <v>22</v>
      </c>
      <c r="F117" t="s">
        <v>32</v>
      </c>
      <c r="G117" s="33">
        <v>7</v>
      </c>
    </row>
    <row r="118" spans="1:7" x14ac:dyDescent="0.3">
      <c r="A118">
        <v>3240</v>
      </c>
      <c r="C118" t="s">
        <v>101</v>
      </c>
      <c r="D118" s="2" t="s">
        <v>17</v>
      </c>
      <c r="E118" t="s">
        <v>22</v>
      </c>
      <c r="F118" t="s">
        <v>32</v>
      </c>
      <c r="G118" s="33">
        <v>7</v>
      </c>
    </row>
    <row r="119" spans="1:7" x14ac:dyDescent="0.3">
      <c r="A119" s="1">
        <v>3290</v>
      </c>
      <c r="B119" s="1" t="s">
        <v>102</v>
      </c>
      <c r="D119" t="s">
        <v>223</v>
      </c>
      <c r="E119" t="s">
        <v>231</v>
      </c>
      <c r="G119" s="33">
        <v>7</v>
      </c>
    </row>
    <row r="120" spans="1:7" x14ac:dyDescent="0.3">
      <c r="G120" s="33"/>
    </row>
    <row r="121" spans="1:7" x14ac:dyDescent="0.3">
      <c r="A121" s="1">
        <v>3990</v>
      </c>
      <c r="B121" s="1" t="s">
        <v>218</v>
      </c>
      <c r="D121" t="s">
        <v>221</v>
      </c>
      <c r="E121" t="s">
        <v>232</v>
      </c>
      <c r="G121" s="33"/>
    </row>
    <row r="122" spans="1:7" x14ac:dyDescent="0.3">
      <c r="G122" s="33"/>
    </row>
    <row r="123" spans="1:7" s="30" customFormat="1" ht="18" x14ac:dyDescent="0.35">
      <c r="A123" s="30">
        <v>4001</v>
      </c>
      <c r="B123" s="31" t="s">
        <v>103</v>
      </c>
      <c r="D123" s="30" t="s">
        <v>106</v>
      </c>
      <c r="G123" s="34"/>
    </row>
    <row r="124" spans="1:7" s="28" customFormat="1" x14ac:dyDescent="0.3">
      <c r="B124" s="29"/>
      <c r="G124" s="32"/>
    </row>
    <row r="125" spans="1:7" x14ac:dyDescent="0.3">
      <c r="A125" s="1">
        <v>4010</v>
      </c>
      <c r="B125" s="1" t="s">
        <v>104</v>
      </c>
      <c r="D125" t="s">
        <v>106</v>
      </c>
      <c r="G125" s="33"/>
    </row>
    <row r="126" spans="1:7" x14ac:dyDescent="0.3">
      <c r="A126" s="1"/>
      <c r="B126" s="1"/>
      <c r="G126" s="33"/>
    </row>
    <row r="127" spans="1:7" x14ac:dyDescent="0.3">
      <c r="A127">
        <v>4101</v>
      </c>
      <c r="B127" t="s">
        <v>105</v>
      </c>
      <c r="D127" t="s">
        <v>13</v>
      </c>
      <c r="G127" s="33"/>
    </row>
    <row r="128" spans="1:7" x14ac:dyDescent="0.3">
      <c r="G128" s="33"/>
    </row>
    <row r="129" spans="1:7" s="30" customFormat="1" ht="18" x14ac:dyDescent="0.35">
      <c r="A129" s="30">
        <v>4102</v>
      </c>
      <c r="B129" s="31" t="s">
        <v>107</v>
      </c>
      <c r="D129" s="30" t="s">
        <v>13</v>
      </c>
      <c r="G129" s="34"/>
    </row>
    <row r="130" spans="1:7" x14ac:dyDescent="0.3">
      <c r="G130" s="33"/>
    </row>
    <row r="131" spans="1:7" x14ac:dyDescent="0.3">
      <c r="A131">
        <v>4210</v>
      </c>
      <c r="B131" t="s">
        <v>112</v>
      </c>
      <c r="D131" t="s">
        <v>145</v>
      </c>
      <c r="E131" t="s">
        <v>22</v>
      </c>
      <c r="F131" t="s">
        <v>32</v>
      </c>
      <c r="G131" s="33">
        <v>8</v>
      </c>
    </row>
    <row r="132" spans="1:7" x14ac:dyDescent="0.3">
      <c r="A132">
        <v>4220</v>
      </c>
      <c r="B132" t="s">
        <v>117</v>
      </c>
      <c r="D132" t="s">
        <v>145</v>
      </c>
      <c r="E132" t="s">
        <v>18</v>
      </c>
      <c r="F132" t="s">
        <v>32</v>
      </c>
      <c r="G132" s="33">
        <v>8</v>
      </c>
    </row>
    <row r="133" spans="1:7" x14ac:dyDescent="0.3">
      <c r="A133">
        <v>4230</v>
      </c>
      <c r="B133" t="s">
        <v>118</v>
      </c>
      <c r="D133" t="s">
        <v>145</v>
      </c>
      <c r="E133" t="s">
        <v>18</v>
      </c>
      <c r="F133" t="s">
        <v>36</v>
      </c>
      <c r="G133" s="33">
        <v>8</v>
      </c>
    </row>
    <row r="134" spans="1:7" x14ac:dyDescent="0.3">
      <c r="A134">
        <v>4240</v>
      </c>
      <c r="B134" t="s">
        <v>47</v>
      </c>
      <c r="C134" t="s">
        <v>146</v>
      </c>
      <c r="D134" s="2" t="s">
        <v>145</v>
      </c>
      <c r="E134" s="4" t="s">
        <v>22</v>
      </c>
      <c r="F134" t="s">
        <v>36</v>
      </c>
      <c r="G134" s="33">
        <v>8</v>
      </c>
    </row>
    <row r="135" spans="1:7" x14ac:dyDescent="0.3">
      <c r="A135">
        <v>4290</v>
      </c>
      <c r="B135" t="s">
        <v>111</v>
      </c>
      <c r="D135" t="s">
        <v>223</v>
      </c>
      <c r="E135" s="4" t="s">
        <v>233</v>
      </c>
      <c r="G135" s="33">
        <v>8</v>
      </c>
    </row>
    <row r="136" spans="1:7" x14ac:dyDescent="0.3">
      <c r="G136" s="33"/>
    </row>
    <row r="137" spans="1:7" x14ac:dyDescent="0.3">
      <c r="A137">
        <v>4310</v>
      </c>
      <c r="B137" t="s">
        <v>113</v>
      </c>
      <c r="D137" t="s">
        <v>145</v>
      </c>
      <c r="E137" t="s">
        <v>22</v>
      </c>
      <c r="F137" t="s">
        <v>32</v>
      </c>
      <c r="G137" s="33">
        <v>8</v>
      </c>
    </row>
    <row r="138" spans="1:7" x14ac:dyDescent="0.3">
      <c r="A138">
        <v>4320</v>
      </c>
      <c r="B138" t="s">
        <v>114</v>
      </c>
      <c r="D138" t="s">
        <v>145</v>
      </c>
      <c r="E138" t="s">
        <v>18</v>
      </c>
      <c r="F138" t="s">
        <v>32</v>
      </c>
      <c r="G138" s="33">
        <v>8</v>
      </c>
    </row>
    <row r="139" spans="1:7" x14ac:dyDescent="0.3">
      <c r="A139">
        <v>4330</v>
      </c>
      <c r="B139" t="s">
        <v>115</v>
      </c>
      <c r="D139" t="s">
        <v>145</v>
      </c>
      <c r="E139" t="s">
        <v>18</v>
      </c>
      <c r="F139" t="s">
        <v>36</v>
      </c>
      <c r="G139" s="33">
        <v>8</v>
      </c>
    </row>
    <row r="140" spans="1:7" x14ac:dyDescent="0.3">
      <c r="A140">
        <v>4340</v>
      </c>
      <c r="B140" t="s">
        <v>127</v>
      </c>
      <c r="C140" t="s">
        <v>146</v>
      </c>
      <c r="D140" s="2" t="s">
        <v>145</v>
      </c>
      <c r="E140" s="4" t="s">
        <v>22</v>
      </c>
      <c r="F140" t="s">
        <v>36</v>
      </c>
      <c r="G140" s="33">
        <v>8</v>
      </c>
    </row>
    <row r="141" spans="1:7" x14ac:dyDescent="0.3">
      <c r="A141">
        <v>4390</v>
      </c>
      <c r="B141" t="s">
        <v>116</v>
      </c>
      <c r="D141" t="s">
        <v>223</v>
      </c>
      <c r="E141" s="4" t="s">
        <v>234</v>
      </c>
      <c r="G141" s="33">
        <v>8</v>
      </c>
    </row>
    <row r="142" spans="1:7" x14ac:dyDescent="0.3">
      <c r="G142" s="33"/>
    </row>
    <row r="143" spans="1:7" x14ac:dyDescent="0.3">
      <c r="A143">
        <v>4410</v>
      </c>
      <c r="B143" t="s">
        <v>119</v>
      </c>
      <c r="D143" t="s">
        <v>145</v>
      </c>
      <c r="E143" t="s">
        <v>236</v>
      </c>
      <c r="F143" t="s">
        <v>32</v>
      </c>
      <c r="G143" s="33">
        <v>8</v>
      </c>
    </row>
    <row r="144" spans="1:7" x14ac:dyDescent="0.3">
      <c r="A144">
        <v>4420</v>
      </c>
      <c r="B144" t="s">
        <v>120</v>
      </c>
      <c r="D144" t="s">
        <v>145</v>
      </c>
      <c r="E144" t="s">
        <v>18</v>
      </c>
      <c r="F144" t="s">
        <v>32</v>
      </c>
      <c r="G144" s="33">
        <v>8</v>
      </c>
    </row>
    <row r="145" spans="1:7" x14ac:dyDescent="0.3">
      <c r="A145">
        <v>4430</v>
      </c>
      <c r="B145" t="s">
        <v>121</v>
      </c>
      <c r="D145" t="s">
        <v>145</v>
      </c>
      <c r="E145" t="s">
        <v>18</v>
      </c>
      <c r="F145" t="s">
        <v>36</v>
      </c>
      <c r="G145" s="33">
        <v>8</v>
      </c>
    </row>
    <row r="146" spans="1:7" x14ac:dyDescent="0.3">
      <c r="A146">
        <v>4440</v>
      </c>
      <c r="B146" t="s">
        <v>44</v>
      </c>
      <c r="C146" t="s">
        <v>146</v>
      </c>
      <c r="D146" s="2" t="s">
        <v>145</v>
      </c>
      <c r="E146" s="4" t="s">
        <v>236</v>
      </c>
      <c r="F146" t="s">
        <v>36</v>
      </c>
      <c r="G146" s="33">
        <v>8</v>
      </c>
    </row>
    <row r="147" spans="1:7" x14ac:dyDescent="0.3">
      <c r="A147">
        <v>4490</v>
      </c>
      <c r="B147" t="s">
        <v>122</v>
      </c>
      <c r="D147" t="s">
        <v>223</v>
      </c>
      <c r="E147" t="s">
        <v>235</v>
      </c>
      <c r="G147" s="33">
        <v>8</v>
      </c>
    </row>
    <row r="148" spans="1:7" x14ac:dyDescent="0.3">
      <c r="G148" s="33"/>
    </row>
    <row r="149" spans="1:7" x14ac:dyDescent="0.3">
      <c r="A149">
        <v>4510</v>
      </c>
      <c r="B149" t="s">
        <v>123</v>
      </c>
      <c r="D149" t="s">
        <v>145</v>
      </c>
      <c r="E149" t="s">
        <v>22</v>
      </c>
      <c r="F149" t="s">
        <v>32</v>
      </c>
      <c r="G149" s="33">
        <v>8</v>
      </c>
    </row>
    <row r="150" spans="1:7" x14ac:dyDescent="0.3">
      <c r="A150">
        <v>4520</v>
      </c>
      <c r="B150" t="s">
        <v>124</v>
      </c>
      <c r="D150" t="s">
        <v>145</v>
      </c>
      <c r="E150" t="s">
        <v>18</v>
      </c>
      <c r="F150" t="s">
        <v>32</v>
      </c>
      <c r="G150" s="33">
        <v>8</v>
      </c>
    </row>
    <row r="151" spans="1:7" x14ac:dyDescent="0.3">
      <c r="A151">
        <v>4530</v>
      </c>
      <c r="B151" t="s">
        <v>125</v>
      </c>
      <c r="D151" t="s">
        <v>145</v>
      </c>
      <c r="E151" t="s">
        <v>18</v>
      </c>
      <c r="F151" t="s">
        <v>36</v>
      </c>
      <c r="G151" s="33">
        <v>8</v>
      </c>
    </row>
    <row r="152" spans="1:7" x14ac:dyDescent="0.3">
      <c r="A152">
        <v>4540</v>
      </c>
      <c r="B152" t="s">
        <v>48</v>
      </c>
      <c r="C152" t="s">
        <v>146</v>
      </c>
      <c r="D152" s="2" t="s">
        <v>145</v>
      </c>
      <c r="E152" s="4" t="s">
        <v>22</v>
      </c>
      <c r="F152" t="s">
        <v>36</v>
      </c>
      <c r="G152" s="33">
        <v>8</v>
      </c>
    </row>
    <row r="153" spans="1:7" x14ac:dyDescent="0.3">
      <c r="A153">
        <v>4590</v>
      </c>
      <c r="B153" t="s">
        <v>126</v>
      </c>
      <c r="D153" t="s">
        <v>223</v>
      </c>
      <c r="E153" t="s">
        <v>237</v>
      </c>
      <c r="G153" s="33">
        <v>8</v>
      </c>
    </row>
    <row r="154" spans="1:7" x14ac:dyDescent="0.3">
      <c r="G154" s="33"/>
    </row>
    <row r="155" spans="1:7" x14ac:dyDescent="0.3">
      <c r="A155">
        <v>4610</v>
      </c>
      <c r="B155" t="s">
        <v>128</v>
      </c>
      <c r="D155" t="s">
        <v>145</v>
      </c>
      <c r="G155" s="33">
        <v>8</v>
      </c>
    </row>
    <row r="156" spans="1:7" x14ac:dyDescent="0.3">
      <c r="A156">
        <v>4620</v>
      </c>
      <c r="B156" t="s">
        <v>129</v>
      </c>
      <c r="D156" t="s">
        <v>145</v>
      </c>
      <c r="E156" t="s">
        <v>18</v>
      </c>
      <c r="F156" t="s">
        <v>32</v>
      </c>
      <c r="G156" s="33">
        <v>8</v>
      </c>
    </row>
    <row r="157" spans="1:7" x14ac:dyDescent="0.3">
      <c r="A157">
        <v>4630</v>
      </c>
      <c r="B157" t="s">
        <v>130</v>
      </c>
      <c r="D157" t="s">
        <v>145</v>
      </c>
      <c r="E157" t="s">
        <v>18</v>
      </c>
      <c r="F157" t="s">
        <v>32</v>
      </c>
      <c r="G157" s="33">
        <v>8</v>
      </c>
    </row>
    <row r="158" spans="1:7" x14ac:dyDescent="0.3">
      <c r="A158">
        <v>4640</v>
      </c>
      <c r="B158" t="s">
        <v>49</v>
      </c>
      <c r="C158" t="s">
        <v>146</v>
      </c>
      <c r="D158" s="2" t="s">
        <v>145</v>
      </c>
      <c r="F158" t="s">
        <v>36</v>
      </c>
      <c r="G158" s="33">
        <v>8</v>
      </c>
    </row>
    <row r="159" spans="1:7" x14ac:dyDescent="0.3">
      <c r="A159">
        <v>4690</v>
      </c>
      <c r="B159" t="s">
        <v>131</v>
      </c>
      <c r="D159" t="s">
        <v>16</v>
      </c>
      <c r="E159" t="s">
        <v>266</v>
      </c>
      <c r="G159" s="33">
        <v>8</v>
      </c>
    </row>
    <row r="160" spans="1:7" x14ac:dyDescent="0.3">
      <c r="G160" s="33"/>
    </row>
    <row r="161" spans="1:7" x14ac:dyDescent="0.3">
      <c r="A161">
        <v>4990</v>
      </c>
      <c r="B161" s="1" t="s">
        <v>108</v>
      </c>
      <c r="D161" t="s">
        <v>16</v>
      </c>
      <c r="E161" t="s">
        <v>270</v>
      </c>
      <c r="G161" s="33"/>
    </row>
    <row r="162" spans="1:7" x14ac:dyDescent="0.3">
      <c r="G162" s="33"/>
    </row>
    <row r="163" spans="1:7" s="30" customFormat="1" ht="18" x14ac:dyDescent="0.35">
      <c r="A163" s="30">
        <v>5101</v>
      </c>
      <c r="B163" s="31" t="s">
        <v>109</v>
      </c>
      <c r="D163" s="30" t="s">
        <v>13</v>
      </c>
      <c r="G163" s="34">
        <v>8</v>
      </c>
    </row>
    <row r="164" spans="1:7" x14ac:dyDescent="0.3">
      <c r="B164" s="1"/>
      <c r="G164" s="33"/>
    </row>
    <row r="165" spans="1:7" x14ac:dyDescent="0.3">
      <c r="A165">
        <v>5110</v>
      </c>
      <c r="B165" t="s">
        <v>132</v>
      </c>
      <c r="D165" t="s">
        <v>145</v>
      </c>
      <c r="G165" s="33">
        <v>8</v>
      </c>
    </row>
    <row r="166" spans="1:7" x14ac:dyDescent="0.3">
      <c r="A166">
        <v>5120</v>
      </c>
      <c r="B166" t="s">
        <v>133</v>
      </c>
      <c r="D166" t="s">
        <v>145</v>
      </c>
      <c r="E166" t="s">
        <v>18</v>
      </c>
      <c r="F166" t="s">
        <v>32</v>
      </c>
      <c r="G166" s="33">
        <v>8</v>
      </c>
    </row>
    <row r="167" spans="1:7" x14ac:dyDescent="0.3">
      <c r="A167">
        <v>5130</v>
      </c>
      <c r="B167" t="s">
        <v>134</v>
      </c>
      <c r="D167" t="s">
        <v>145</v>
      </c>
      <c r="E167" t="s">
        <v>18</v>
      </c>
      <c r="F167" t="s">
        <v>32</v>
      </c>
      <c r="G167" s="33">
        <v>8</v>
      </c>
    </row>
    <row r="168" spans="1:7" x14ac:dyDescent="0.3">
      <c r="A168">
        <v>5140</v>
      </c>
      <c r="B168" t="s">
        <v>135</v>
      </c>
      <c r="C168" t="s">
        <v>146</v>
      </c>
      <c r="D168" s="2" t="s">
        <v>145</v>
      </c>
      <c r="F168" t="s">
        <v>36</v>
      </c>
      <c r="G168" s="33">
        <v>8</v>
      </c>
    </row>
    <row r="169" spans="1:7" x14ac:dyDescent="0.3">
      <c r="A169" s="1">
        <v>5190</v>
      </c>
      <c r="B169" s="1" t="s">
        <v>136</v>
      </c>
      <c r="D169" t="s">
        <v>16</v>
      </c>
      <c r="E169" t="s">
        <v>267</v>
      </c>
      <c r="G169" s="33"/>
    </row>
    <row r="170" spans="1:7" x14ac:dyDescent="0.3">
      <c r="G170" s="33"/>
    </row>
    <row r="171" spans="1:7" x14ac:dyDescent="0.3">
      <c r="A171" s="1">
        <v>5210</v>
      </c>
      <c r="B171" s="1" t="s">
        <v>137</v>
      </c>
      <c r="D171" t="s">
        <v>145</v>
      </c>
      <c r="G171" s="33">
        <v>8</v>
      </c>
    </row>
    <row r="172" spans="1:7" x14ac:dyDescent="0.3">
      <c r="A172">
        <v>5220</v>
      </c>
      <c r="B172" t="s">
        <v>138</v>
      </c>
      <c r="D172" t="s">
        <v>145</v>
      </c>
      <c r="E172" t="s">
        <v>18</v>
      </c>
      <c r="F172" t="s">
        <v>32</v>
      </c>
      <c r="G172" s="33">
        <v>8</v>
      </c>
    </row>
    <row r="173" spans="1:7" x14ac:dyDescent="0.3">
      <c r="A173">
        <v>5230</v>
      </c>
      <c r="B173" t="s">
        <v>139</v>
      </c>
      <c r="D173" t="s">
        <v>145</v>
      </c>
      <c r="E173" t="s">
        <v>18</v>
      </c>
      <c r="F173" t="s">
        <v>32</v>
      </c>
      <c r="G173" s="33">
        <v>8</v>
      </c>
    </row>
    <row r="174" spans="1:7" x14ac:dyDescent="0.3">
      <c r="A174">
        <v>5240</v>
      </c>
      <c r="B174" t="s">
        <v>63</v>
      </c>
      <c r="C174" t="s">
        <v>146</v>
      </c>
      <c r="D174" s="2" t="s">
        <v>145</v>
      </c>
      <c r="F174" t="s">
        <v>36</v>
      </c>
      <c r="G174" s="33">
        <v>8</v>
      </c>
    </row>
    <row r="175" spans="1:7" x14ac:dyDescent="0.3">
      <c r="A175" s="1">
        <v>5290</v>
      </c>
      <c r="B175" s="1" t="s">
        <v>140</v>
      </c>
      <c r="D175" t="s">
        <v>16</v>
      </c>
      <c r="E175" t="s">
        <v>268</v>
      </c>
      <c r="G175" s="33">
        <v>8</v>
      </c>
    </row>
    <row r="176" spans="1:7" x14ac:dyDescent="0.3">
      <c r="G176" s="33"/>
    </row>
    <row r="177" spans="1:7" x14ac:dyDescent="0.3">
      <c r="A177" s="1">
        <v>5310</v>
      </c>
      <c r="B177" s="1" t="s">
        <v>141</v>
      </c>
      <c r="D177" t="s">
        <v>145</v>
      </c>
      <c r="G177" s="33">
        <v>8</v>
      </c>
    </row>
    <row r="178" spans="1:7" x14ac:dyDescent="0.3">
      <c r="A178">
        <v>5320</v>
      </c>
      <c r="B178" t="s">
        <v>142</v>
      </c>
      <c r="D178" t="s">
        <v>145</v>
      </c>
      <c r="E178" t="s">
        <v>18</v>
      </c>
      <c r="F178" t="s">
        <v>32</v>
      </c>
      <c r="G178" s="33">
        <v>8</v>
      </c>
    </row>
    <row r="179" spans="1:7" x14ac:dyDescent="0.3">
      <c r="A179">
        <v>5330</v>
      </c>
      <c r="B179" t="s">
        <v>143</v>
      </c>
      <c r="D179" t="s">
        <v>145</v>
      </c>
      <c r="E179" t="s">
        <v>18</v>
      </c>
      <c r="F179" t="s">
        <v>32</v>
      </c>
      <c r="G179" s="33">
        <v>8</v>
      </c>
    </row>
    <row r="180" spans="1:7" x14ac:dyDescent="0.3">
      <c r="A180">
        <v>5340</v>
      </c>
      <c r="B180" t="s">
        <v>64</v>
      </c>
      <c r="C180" t="s">
        <v>146</v>
      </c>
      <c r="D180" s="2" t="s">
        <v>145</v>
      </c>
      <c r="F180" t="s">
        <v>36</v>
      </c>
      <c r="G180" s="33">
        <v>8</v>
      </c>
    </row>
    <row r="181" spans="1:7" x14ac:dyDescent="0.3">
      <c r="A181" s="1">
        <v>5350</v>
      </c>
      <c r="B181" s="1" t="s">
        <v>144</v>
      </c>
      <c r="D181" t="s">
        <v>16</v>
      </c>
      <c r="E181" t="s">
        <v>355</v>
      </c>
      <c r="G181" s="33">
        <v>8</v>
      </c>
    </row>
    <row r="182" spans="1:7" x14ac:dyDescent="0.3">
      <c r="A182" s="1"/>
      <c r="B182" s="1"/>
      <c r="G182" s="33"/>
    </row>
    <row r="183" spans="1:7" x14ac:dyDescent="0.3">
      <c r="A183" s="1">
        <v>5355</v>
      </c>
      <c r="B183" s="1" t="s">
        <v>350</v>
      </c>
      <c r="D183" t="s">
        <v>145</v>
      </c>
      <c r="G183" s="33">
        <v>8</v>
      </c>
    </row>
    <row r="184" spans="1:7" x14ac:dyDescent="0.3">
      <c r="A184">
        <v>5360</v>
      </c>
      <c r="B184" t="s">
        <v>351</v>
      </c>
      <c r="D184" t="s">
        <v>145</v>
      </c>
      <c r="E184" t="s">
        <v>18</v>
      </c>
      <c r="F184" t="s">
        <v>32</v>
      </c>
      <c r="G184" s="33">
        <v>8</v>
      </c>
    </row>
    <row r="185" spans="1:7" x14ac:dyDescent="0.3">
      <c r="A185">
        <v>5365</v>
      </c>
      <c r="B185" t="s">
        <v>352</v>
      </c>
      <c r="D185" t="s">
        <v>145</v>
      </c>
      <c r="E185" t="s">
        <v>18</v>
      </c>
      <c r="F185" t="s">
        <v>32</v>
      </c>
      <c r="G185" s="33">
        <v>8</v>
      </c>
    </row>
    <row r="186" spans="1:7" x14ac:dyDescent="0.3">
      <c r="A186">
        <v>5370</v>
      </c>
      <c r="B186" t="s">
        <v>353</v>
      </c>
      <c r="C186" t="s">
        <v>146</v>
      </c>
      <c r="D186" s="2" t="s">
        <v>145</v>
      </c>
      <c r="F186" t="s">
        <v>36</v>
      </c>
      <c r="G186" s="33">
        <v>8</v>
      </c>
    </row>
    <row r="187" spans="1:7" x14ac:dyDescent="0.3">
      <c r="A187" s="1">
        <v>5375</v>
      </c>
      <c r="B187" s="1" t="s">
        <v>354</v>
      </c>
      <c r="D187" t="s">
        <v>16</v>
      </c>
      <c r="E187" t="s">
        <v>356</v>
      </c>
      <c r="G187" s="33">
        <v>8</v>
      </c>
    </row>
    <row r="188" spans="1:7" x14ac:dyDescent="0.3">
      <c r="A188" s="1"/>
      <c r="B188" s="1"/>
      <c r="G188" s="33"/>
    </row>
    <row r="189" spans="1:7" x14ac:dyDescent="0.3">
      <c r="A189">
        <v>5398</v>
      </c>
      <c r="B189" s="1" t="s">
        <v>110</v>
      </c>
      <c r="D189" t="s">
        <v>16</v>
      </c>
      <c r="E189" t="s">
        <v>269</v>
      </c>
      <c r="G189" s="33"/>
    </row>
    <row r="190" spans="1:7" x14ac:dyDescent="0.3">
      <c r="B190" s="1"/>
      <c r="G190" s="33"/>
    </row>
    <row r="191" spans="1:7" x14ac:dyDescent="0.3">
      <c r="A191">
        <v>5399</v>
      </c>
      <c r="B191" s="1" t="s">
        <v>147</v>
      </c>
      <c r="C191" s="1"/>
      <c r="D191" s="1" t="s">
        <v>16</v>
      </c>
      <c r="E191" t="s">
        <v>271</v>
      </c>
      <c r="G191" s="33"/>
    </row>
    <row r="192" spans="1:7" x14ac:dyDescent="0.3">
      <c r="G192" s="33"/>
    </row>
    <row r="193" spans="1:7" x14ac:dyDescent="0.3">
      <c r="A193" s="1">
        <v>5401</v>
      </c>
      <c r="B193" s="1" t="s">
        <v>148</v>
      </c>
      <c r="D193" t="s">
        <v>13</v>
      </c>
      <c r="G193" s="33"/>
    </row>
    <row r="194" spans="1:7" x14ac:dyDescent="0.3">
      <c r="A194">
        <v>5402</v>
      </c>
      <c r="B194" s="7" t="s">
        <v>149</v>
      </c>
      <c r="D194" t="s">
        <v>13</v>
      </c>
      <c r="G194" s="33">
        <v>11</v>
      </c>
    </row>
    <row r="195" spans="1:7" x14ac:dyDescent="0.3">
      <c r="A195">
        <v>5410</v>
      </c>
      <c r="B195" s="7" t="s">
        <v>150</v>
      </c>
      <c r="D195" t="s">
        <v>145</v>
      </c>
      <c r="F195" t="s">
        <v>32</v>
      </c>
      <c r="G195" s="33">
        <v>11</v>
      </c>
    </row>
    <row r="196" spans="1:7" x14ac:dyDescent="0.3">
      <c r="A196">
        <v>5420</v>
      </c>
      <c r="B196" s="7" t="s">
        <v>151</v>
      </c>
      <c r="D196" t="s">
        <v>145</v>
      </c>
      <c r="F196" t="s">
        <v>32</v>
      </c>
      <c r="G196" s="33">
        <v>11</v>
      </c>
    </row>
    <row r="197" spans="1:7" x14ac:dyDescent="0.3">
      <c r="A197">
        <v>5430</v>
      </c>
      <c r="B197" s="7" t="s">
        <v>152</v>
      </c>
      <c r="C197" t="s">
        <v>146</v>
      </c>
      <c r="D197" t="s">
        <v>145</v>
      </c>
      <c r="F197" t="s">
        <v>36</v>
      </c>
      <c r="G197" s="33">
        <v>11</v>
      </c>
    </row>
    <row r="198" spans="1:7" x14ac:dyDescent="0.3">
      <c r="A198">
        <v>5440</v>
      </c>
      <c r="B198" s="7" t="s">
        <v>153</v>
      </c>
      <c r="D198" s="2" t="s">
        <v>145</v>
      </c>
      <c r="F198" t="s">
        <v>36</v>
      </c>
      <c r="G198" s="33">
        <v>11</v>
      </c>
    </row>
    <row r="199" spans="1:7" x14ac:dyDescent="0.3">
      <c r="A199">
        <v>5490</v>
      </c>
      <c r="B199" s="7" t="s">
        <v>154</v>
      </c>
      <c r="D199" t="s">
        <v>16</v>
      </c>
      <c r="E199" t="s">
        <v>272</v>
      </c>
      <c r="G199" s="33"/>
    </row>
    <row r="200" spans="1:7" x14ac:dyDescent="0.3">
      <c r="B200" s="7"/>
      <c r="G200" s="33"/>
    </row>
    <row r="201" spans="1:7" x14ac:dyDescent="0.3">
      <c r="A201" s="1">
        <v>5499</v>
      </c>
      <c r="B201" s="1" t="s">
        <v>255</v>
      </c>
      <c r="D201" t="s">
        <v>145</v>
      </c>
      <c r="F201" t="s">
        <v>32</v>
      </c>
      <c r="G201" s="33"/>
    </row>
    <row r="202" spans="1:7" x14ac:dyDescent="0.3">
      <c r="A202" s="1"/>
      <c r="B202" s="1"/>
      <c r="G202" s="33"/>
    </row>
    <row r="203" spans="1:7" x14ac:dyDescent="0.3">
      <c r="B203" s="7"/>
      <c r="G203" s="33"/>
    </row>
    <row r="204" spans="1:7" x14ac:dyDescent="0.3">
      <c r="A204" s="1">
        <v>5501</v>
      </c>
      <c r="B204" s="1" t="s">
        <v>162</v>
      </c>
      <c r="D204" t="s">
        <v>13</v>
      </c>
      <c r="G204" s="33">
        <v>9</v>
      </c>
    </row>
    <row r="205" spans="1:7" x14ac:dyDescent="0.3">
      <c r="A205" s="1"/>
      <c r="B205" s="1"/>
      <c r="G205" s="33"/>
    </row>
    <row r="206" spans="1:7" x14ac:dyDescent="0.3">
      <c r="A206">
        <v>5510</v>
      </c>
      <c r="B206" t="s">
        <v>163</v>
      </c>
      <c r="D206" t="s">
        <v>145</v>
      </c>
      <c r="F206" t="s">
        <v>32</v>
      </c>
      <c r="G206" s="33">
        <v>9</v>
      </c>
    </row>
    <row r="207" spans="1:7" x14ac:dyDescent="0.3">
      <c r="A207">
        <v>5520</v>
      </c>
      <c r="B207" t="s">
        <v>164</v>
      </c>
      <c r="D207" s="2" t="s">
        <v>145</v>
      </c>
      <c r="F207" t="s">
        <v>32</v>
      </c>
      <c r="G207" s="33">
        <v>10</v>
      </c>
    </row>
    <row r="208" spans="1:7" x14ac:dyDescent="0.3">
      <c r="A208" s="1">
        <v>5590</v>
      </c>
      <c r="B208" s="1" t="s">
        <v>165</v>
      </c>
      <c r="D208" t="s">
        <v>16</v>
      </c>
      <c r="E208" t="s">
        <v>273</v>
      </c>
      <c r="G208" s="33"/>
    </row>
    <row r="209" spans="1:7" x14ac:dyDescent="0.3">
      <c r="G209" s="33"/>
    </row>
    <row r="210" spans="1:7" x14ac:dyDescent="0.3">
      <c r="A210" s="1">
        <v>5601</v>
      </c>
      <c r="B210" s="1" t="s">
        <v>155</v>
      </c>
      <c r="D210" t="s">
        <v>13</v>
      </c>
      <c r="G210" s="33"/>
    </row>
    <row r="211" spans="1:7" x14ac:dyDescent="0.3">
      <c r="A211" s="1"/>
      <c r="B211" s="1"/>
      <c r="G211" s="33"/>
    </row>
    <row r="212" spans="1:7" x14ac:dyDescent="0.3">
      <c r="A212">
        <v>5610</v>
      </c>
      <c r="B212" t="s">
        <v>156</v>
      </c>
      <c r="D212" t="s">
        <v>145</v>
      </c>
      <c r="F212" t="s">
        <v>32</v>
      </c>
      <c r="G212" s="33"/>
    </row>
    <row r="213" spans="1:7" x14ac:dyDescent="0.3">
      <c r="A213">
        <v>5620</v>
      </c>
      <c r="B213" t="s">
        <v>157</v>
      </c>
      <c r="D213" s="2" t="s">
        <v>145</v>
      </c>
      <c r="F213" t="s">
        <v>32</v>
      </c>
      <c r="G213" s="33"/>
    </row>
    <row r="214" spans="1:7" x14ac:dyDescent="0.3">
      <c r="A214">
        <v>5690</v>
      </c>
      <c r="B214" t="s">
        <v>158</v>
      </c>
      <c r="D214" t="s">
        <v>16</v>
      </c>
      <c r="E214" t="s">
        <v>274</v>
      </c>
      <c r="G214" s="33"/>
    </row>
    <row r="215" spans="1:7" x14ac:dyDescent="0.3">
      <c r="G215" s="33"/>
    </row>
    <row r="216" spans="1:7" x14ac:dyDescent="0.3">
      <c r="A216" s="1">
        <v>5990</v>
      </c>
      <c r="B216" s="1" t="s">
        <v>159</v>
      </c>
      <c r="D216" t="s">
        <v>16</v>
      </c>
      <c r="E216" t="s">
        <v>275</v>
      </c>
      <c r="G216" s="33"/>
    </row>
    <row r="217" spans="1:7" x14ac:dyDescent="0.3">
      <c r="G217" s="33"/>
    </row>
    <row r="218" spans="1:7" x14ac:dyDescent="0.3">
      <c r="A218" s="1">
        <v>5999</v>
      </c>
      <c r="B218" s="1" t="s">
        <v>160</v>
      </c>
      <c r="D218" t="s">
        <v>16</v>
      </c>
      <c r="E218" t="s">
        <v>276</v>
      </c>
      <c r="G218" s="33"/>
    </row>
    <row r="219" spans="1:7" x14ac:dyDescent="0.3">
      <c r="G219" s="33"/>
    </row>
    <row r="220" spans="1:7" s="31" customFormat="1" ht="18" x14ac:dyDescent="0.35">
      <c r="A220" s="31">
        <v>6001</v>
      </c>
      <c r="B220" s="31" t="s">
        <v>161</v>
      </c>
      <c r="D220" s="31" t="s">
        <v>12</v>
      </c>
      <c r="G220" s="35"/>
    </row>
    <row r="221" spans="1:7" x14ac:dyDescent="0.3">
      <c r="B221" s="1"/>
      <c r="G221" s="33"/>
    </row>
    <row r="222" spans="1:7" x14ac:dyDescent="0.3">
      <c r="A222" s="1">
        <v>6002</v>
      </c>
      <c r="B222" s="1" t="s">
        <v>166</v>
      </c>
      <c r="D222" t="s">
        <v>13</v>
      </c>
      <c r="G222" s="33"/>
    </row>
    <row r="223" spans="1:7" x14ac:dyDescent="0.3">
      <c r="A223">
        <v>6010</v>
      </c>
      <c r="B223" t="s">
        <v>167</v>
      </c>
      <c r="D223" t="s">
        <v>145</v>
      </c>
      <c r="F223" t="s">
        <v>36</v>
      </c>
      <c r="G223" s="33">
        <v>12</v>
      </c>
    </row>
    <row r="224" spans="1:7" x14ac:dyDescent="0.3">
      <c r="A224">
        <v>6020</v>
      </c>
      <c r="B224" t="s">
        <v>168</v>
      </c>
      <c r="D224" s="2" t="s">
        <v>169</v>
      </c>
      <c r="F224" t="s">
        <v>238</v>
      </c>
      <c r="G224" s="33">
        <v>12</v>
      </c>
    </row>
    <row r="225" spans="1:7" x14ac:dyDescent="0.3">
      <c r="A225" s="1">
        <v>6050</v>
      </c>
      <c r="B225" s="1" t="s">
        <v>170</v>
      </c>
      <c r="D225" t="s">
        <v>16</v>
      </c>
      <c r="E225" t="s">
        <v>277</v>
      </c>
      <c r="G225" s="33">
        <v>12</v>
      </c>
    </row>
    <row r="226" spans="1:7" x14ac:dyDescent="0.3">
      <c r="G226" s="33"/>
    </row>
    <row r="227" spans="1:7" x14ac:dyDescent="0.3">
      <c r="A227" s="1">
        <v>6110</v>
      </c>
      <c r="B227" s="1" t="s">
        <v>171</v>
      </c>
      <c r="D227" t="s">
        <v>145</v>
      </c>
      <c r="F227" t="s">
        <v>36</v>
      </c>
      <c r="G227" s="33">
        <v>13</v>
      </c>
    </row>
    <row r="228" spans="1:7" x14ac:dyDescent="0.3">
      <c r="A228">
        <v>6120</v>
      </c>
      <c r="B228" t="s">
        <v>173</v>
      </c>
      <c r="D228" s="2" t="s">
        <v>169</v>
      </c>
      <c r="F228" t="s">
        <v>36</v>
      </c>
      <c r="G228" s="33">
        <v>13</v>
      </c>
    </row>
    <row r="229" spans="1:7" x14ac:dyDescent="0.3">
      <c r="A229" s="1">
        <v>6150</v>
      </c>
      <c r="B229" s="1" t="s">
        <v>172</v>
      </c>
      <c r="D229" t="s">
        <v>16</v>
      </c>
      <c r="E229" t="s">
        <v>278</v>
      </c>
      <c r="G229" s="33">
        <v>13</v>
      </c>
    </row>
    <row r="230" spans="1:7" x14ac:dyDescent="0.3">
      <c r="G230" s="33"/>
    </row>
    <row r="231" spans="1:7" x14ac:dyDescent="0.3">
      <c r="A231" s="1">
        <v>6201</v>
      </c>
      <c r="B231" s="1" t="s">
        <v>262</v>
      </c>
      <c r="D231" t="s">
        <v>13</v>
      </c>
      <c r="G231" s="33"/>
    </row>
    <row r="232" spans="1:7" x14ac:dyDescent="0.3">
      <c r="A232">
        <v>6202</v>
      </c>
      <c r="B232" t="s">
        <v>176</v>
      </c>
      <c r="D232" t="s">
        <v>13</v>
      </c>
      <c r="G232" s="33">
        <v>14</v>
      </c>
    </row>
    <row r="233" spans="1:7" x14ac:dyDescent="0.3">
      <c r="A233">
        <v>6210</v>
      </c>
      <c r="B233" t="s">
        <v>174</v>
      </c>
      <c r="D233" t="s">
        <v>145</v>
      </c>
      <c r="F233" t="s">
        <v>36</v>
      </c>
      <c r="G233" s="33">
        <v>14</v>
      </c>
    </row>
    <row r="234" spans="1:7" x14ac:dyDescent="0.3">
      <c r="A234">
        <v>6220</v>
      </c>
      <c r="B234" t="s">
        <v>175</v>
      </c>
      <c r="D234" s="2" t="s">
        <v>145</v>
      </c>
      <c r="F234" t="s">
        <v>36</v>
      </c>
      <c r="G234" s="33">
        <v>14</v>
      </c>
    </row>
    <row r="235" spans="1:7" x14ac:dyDescent="0.3">
      <c r="A235" s="1">
        <v>6250</v>
      </c>
      <c r="B235" s="1" t="s">
        <v>177</v>
      </c>
      <c r="D235" t="s">
        <v>16</v>
      </c>
      <c r="E235" t="s">
        <v>279</v>
      </c>
      <c r="F235" t="s">
        <v>36</v>
      </c>
      <c r="G235" s="33">
        <v>14</v>
      </c>
    </row>
    <row r="236" spans="1:7" x14ac:dyDescent="0.3">
      <c r="G236" s="33"/>
    </row>
    <row r="237" spans="1:7" x14ac:dyDescent="0.3">
      <c r="A237">
        <v>6401</v>
      </c>
      <c r="B237" t="s">
        <v>178</v>
      </c>
      <c r="D237" t="s">
        <v>13</v>
      </c>
      <c r="G237" s="33">
        <v>15</v>
      </c>
    </row>
    <row r="238" spans="1:7" x14ac:dyDescent="0.3">
      <c r="G238" s="33"/>
    </row>
    <row r="239" spans="1:7" x14ac:dyDescent="0.3">
      <c r="A239">
        <v>6401</v>
      </c>
      <c r="B239" t="s">
        <v>180</v>
      </c>
      <c r="D239" t="s">
        <v>13</v>
      </c>
      <c r="G239" s="33">
        <v>15</v>
      </c>
    </row>
    <row r="240" spans="1:7" x14ac:dyDescent="0.3">
      <c r="A240">
        <v>6410</v>
      </c>
      <c r="B240" t="s">
        <v>239</v>
      </c>
      <c r="D240" t="s">
        <v>145</v>
      </c>
      <c r="F240" t="s">
        <v>36</v>
      </c>
      <c r="G240" s="33">
        <v>15</v>
      </c>
    </row>
    <row r="241" spans="1:7" x14ac:dyDescent="0.3">
      <c r="A241">
        <v>6420</v>
      </c>
      <c r="B241" t="s">
        <v>240</v>
      </c>
      <c r="D241" t="s">
        <v>145</v>
      </c>
      <c r="F241" t="s">
        <v>32</v>
      </c>
      <c r="G241" s="33">
        <v>15</v>
      </c>
    </row>
    <row r="242" spans="1:7" x14ac:dyDescent="0.3">
      <c r="A242">
        <v>6430</v>
      </c>
      <c r="B242" t="s">
        <v>183</v>
      </c>
      <c r="D242" t="s">
        <v>145</v>
      </c>
      <c r="F242" t="s">
        <v>32</v>
      </c>
      <c r="G242" s="33">
        <v>15</v>
      </c>
    </row>
    <row r="243" spans="1:7" x14ac:dyDescent="0.3">
      <c r="A243">
        <v>6440</v>
      </c>
      <c r="B243" t="s">
        <v>181</v>
      </c>
      <c r="D243" s="2" t="s">
        <v>145</v>
      </c>
      <c r="F243" t="s">
        <v>32</v>
      </c>
      <c r="G243" s="33">
        <v>15</v>
      </c>
    </row>
    <row r="244" spans="1:7" x14ac:dyDescent="0.3">
      <c r="A244">
        <v>6490</v>
      </c>
      <c r="B244" t="s">
        <v>182</v>
      </c>
      <c r="D244" t="s">
        <v>16</v>
      </c>
      <c r="E244" t="s">
        <v>280</v>
      </c>
      <c r="G244" s="33">
        <v>15</v>
      </c>
    </row>
    <row r="245" spans="1:7" x14ac:dyDescent="0.3">
      <c r="G245" s="33"/>
    </row>
    <row r="246" spans="1:7" x14ac:dyDescent="0.3">
      <c r="A246" s="1">
        <v>6501</v>
      </c>
      <c r="B246" s="1" t="s">
        <v>241</v>
      </c>
      <c r="D246" t="s">
        <v>13</v>
      </c>
      <c r="G246" s="33">
        <v>15</v>
      </c>
    </row>
    <row r="247" spans="1:7" x14ac:dyDescent="0.3">
      <c r="A247">
        <v>6510</v>
      </c>
      <c r="B247" t="s">
        <v>179</v>
      </c>
      <c r="D247" t="s">
        <v>145</v>
      </c>
      <c r="F247" t="s">
        <v>36</v>
      </c>
      <c r="G247" s="33">
        <v>15</v>
      </c>
    </row>
    <row r="248" spans="1:7" x14ac:dyDescent="0.3">
      <c r="A248">
        <v>6520</v>
      </c>
      <c r="B248" t="s">
        <v>184</v>
      </c>
      <c r="D248" t="s">
        <v>145</v>
      </c>
      <c r="F248" t="s">
        <v>36</v>
      </c>
      <c r="G248" s="33">
        <v>15</v>
      </c>
    </row>
    <row r="249" spans="1:7" x14ac:dyDescent="0.3">
      <c r="A249">
        <v>6530</v>
      </c>
      <c r="B249" t="s">
        <v>185</v>
      </c>
      <c r="D249" t="s">
        <v>145</v>
      </c>
      <c r="F249" t="s">
        <v>36</v>
      </c>
      <c r="G249" s="33">
        <v>15</v>
      </c>
    </row>
    <row r="250" spans="1:7" x14ac:dyDescent="0.3">
      <c r="A250">
        <v>6540</v>
      </c>
      <c r="B250" t="s">
        <v>186</v>
      </c>
      <c r="D250" t="s">
        <v>145</v>
      </c>
      <c r="F250" t="s">
        <v>36</v>
      </c>
      <c r="G250" s="33">
        <v>15</v>
      </c>
    </row>
    <row r="251" spans="1:7" x14ac:dyDescent="0.3">
      <c r="A251">
        <v>6550</v>
      </c>
      <c r="B251" t="s">
        <v>187</v>
      </c>
      <c r="D251" t="s">
        <v>145</v>
      </c>
      <c r="F251" t="s">
        <v>36</v>
      </c>
      <c r="G251" s="33">
        <v>15</v>
      </c>
    </row>
    <row r="252" spans="1:7" x14ac:dyDescent="0.3">
      <c r="A252">
        <v>6560</v>
      </c>
      <c r="B252" t="s">
        <v>188</v>
      </c>
      <c r="D252" s="2" t="s">
        <v>145</v>
      </c>
      <c r="F252" t="s">
        <v>36</v>
      </c>
      <c r="G252" s="33">
        <v>15</v>
      </c>
    </row>
    <row r="253" spans="1:7" x14ac:dyDescent="0.3">
      <c r="A253" s="1">
        <v>6590</v>
      </c>
      <c r="B253" s="1" t="s">
        <v>242</v>
      </c>
      <c r="D253" t="s">
        <v>16</v>
      </c>
      <c r="E253" t="s">
        <v>281</v>
      </c>
      <c r="G253" s="33">
        <v>15</v>
      </c>
    </row>
    <row r="254" spans="1:7" x14ac:dyDescent="0.3">
      <c r="G254" s="33"/>
    </row>
    <row r="255" spans="1:7" x14ac:dyDescent="0.3">
      <c r="A255" s="1">
        <v>6601</v>
      </c>
      <c r="B255" s="1" t="s">
        <v>189</v>
      </c>
      <c r="D255" t="s">
        <v>13</v>
      </c>
      <c r="G255" s="33">
        <v>15</v>
      </c>
    </row>
    <row r="256" spans="1:7" x14ac:dyDescent="0.3">
      <c r="A256">
        <v>6610</v>
      </c>
      <c r="B256" t="s">
        <v>190</v>
      </c>
      <c r="D256" t="s">
        <v>145</v>
      </c>
      <c r="F256" t="s">
        <v>36</v>
      </c>
      <c r="G256" s="33">
        <v>15</v>
      </c>
    </row>
    <row r="257" spans="1:7" x14ac:dyDescent="0.3">
      <c r="A257">
        <v>6620</v>
      </c>
      <c r="B257" t="s">
        <v>191</v>
      </c>
      <c r="D257" t="s">
        <v>145</v>
      </c>
      <c r="F257" t="s">
        <v>36</v>
      </c>
      <c r="G257" s="33">
        <v>15</v>
      </c>
    </row>
    <row r="258" spans="1:7" x14ac:dyDescent="0.3">
      <c r="A258">
        <v>6630</v>
      </c>
      <c r="B258" t="s">
        <v>78</v>
      </c>
      <c r="D258" s="2" t="s">
        <v>145</v>
      </c>
      <c r="F258" t="s">
        <v>36</v>
      </c>
      <c r="G258" s="33">
        <v>15</v>
      </c>
    </row>
    <row r="259" spans="1:7" x14ac:dyDescent="0.3">
      <c r="A259" s="1">
        <v>6690</v>
      </c>
      <c r="B259" s="1" t="s">
        <v>192</v>
      </c>
      <c r="D259" s="4" t="s">
        <v>16</v>
      </c>
      <c r="E259" t="s">
        <v>282</v>
      </c>
      <c r="G259" s="33">
        <v>15</v>
      </c>
    </row>
    <row r="260" spans="1:7" x14ac:dyDescent="0.3">
      <c r="G260" s="33"/>
    </row>
    <row r="261" spans="1:7" x14ac:dyDescent="0.3">
      <c r="A261">
        <v>6691</v>
      </c>
      <c r="B261" t="s">
        <v>193</v>
      </c>
      <c r="D261" t="s">
        <v>16</v>
      </c>
      <c r="E261" t="s">
        <v>283</v>
      </c>
      <c r="G261" s="33">
        <v>15</v>
      </c>
    </row>
    <row r="262" spans="1:7" x14ac:dyDescent="0.3">
      <c r="G262" s="33"/>
    </row>
    <row r="263" spans="1:7" x14ac:dyDescent="0.3">
      <c r="A263">
        <v>6692</v>
      </c>
      <c r="B263" t="s">
        <v>263</v>
      </c>
      <c r="D263" t="s">
        <v>16</v>
      </c>
      <c r="E263" t="s">
        <v>284</v>
      </c>
      <c r="G263" s="33"/>
    </row>
    <row r="264" spans="1:7" x14ac:dyDescent="0.3">
      <c r="G264" s="33"/>
    </row>
    <row r="265" spans="1:7" x14ac:dyDescent="0.3">
      <c r="A265" s="1">
        <v>6698</v>
      </c>
      <c r="B265" s="1" t="s">
        <v>264</v>
      </c>
      <c r="D265" t="s">
        <v>16</v>
      </c>
      <c r="E265" t="s">
        <v>285</v>
      </c>
      <c r="G265" s="33"/>
    </row>
    <row r="266" spans="1:7" x14ac:dyDescent="0.3">
      <c r="G266" s="33"/>
    </row>
    <row r="267" spans="1:7" x14ac:dyDescent="0.3">
      <c r="A267">
        <v>6699</v>
      </c>
      <c r="B267" t="s">
        <v>265</v>
      </c>
      <c r="D267" t="s">
        <v>16</v>
      </c>
      <c r="E267" t="s">
        <v>286</v>
      </c>
      <c r="G267" s="33"/>
    </row>
    <row r="268" spans="1:7" x14ac:dyDescent="0.3">
      <c r="G268" s="33"/>
    </row>
  </sheetData>
  <pageMargins left="0.70866141732283472" right="0.70866141732283472" top="0.74803149606299213" bottom="0.74803149606299213" header="0.11811023622047245" footer="0.31496062992125984"/>
  <pageSetup paperSize="9" orientation="landscape" r:id="rId1"/>
  <headerFooter>
    <oddHeader>&amp;CForslag til kontoplan til mindre vandværker
jf. vejledning til årsregnskabsloven v. Danske Vandværker</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view="pageLayout" workbookViewId="0">
      <selection activeCell="C21" sqref="C21"/>
    </sheetView>
  </sheetViews>
  <sheetFormatPr defaultRowHeight="14.4" x14ac:dyDescent="0.3"/>
  <cols>
    <col min="1" max="1" width="28" bestFit="1" customWidth="1"/>
    <col min="3" max="3" width="11" bestFit="1" customWidth="1"/>
    <col min="4" max="4" width="9.33203125" bestFit="1" customWidth="1"/>
    <col min="5" max="5" width="12.6640625" customWidth="1"/>
    <col min="6" max="6" width="12.33203125" customWidth="1"/>
  </cols>
  <sheetData>
    <row r="1" spans="1:6" ht="21" x14ac:dyDescent="0.4">
      <c r="A1" s="38" t="s">
        <v>340</v>
      </c>
      <c r="B1" s="38"/>
      <c r="C1" s="38"/>
      <c r="D1" s="38"/>
      <c r="E1" s="38"/>
      <c r="F1" s="38"/>
    </row>
    <row r="3" spans="1:6" x14ac:dyDescent="0.3">
      <c r="B3" s="1"/>
      <c r="C3" s="1" t="s">
        <v>243</v>
      </c>
      <c r="D3" s="1" t="s">
        <v>243</v>
      </c>
      <c r="E3" s="37" t="s">
        <v>341</v>
      </c>
      <c r="F3" s="37"/>
    </row>
    <row r="4" spans="1:6" x14ac:dyDescent="0.3">
      <c r="B4" s="1"/>
      <c r="C4" s="11">
        <v>2015</v>
      </c>
      <c r="D4" s="11">
        <v>2014</v>
      </c>
      <c r="E4" s="11">
        <v>2015</v>
      </c>
      <c r="F4" s="11">
        <v>2016</v>
      </c>
    </row>
    <row r="5" spans="1:6" x14ac:dyDescent="0.3">
      <c r="B5" s="1" t="s">
        <v>67</v>
      </c>
      <c r="C5" s="11" t="s">
        <v>244</v>
      </c>
      <c r="D5" s="11" t="s">
        <v>245</v>
      </c>
      <c r="E5" s="11" t="s">
        <v>245</v>
      </c>
      <c r="F5" s="11" t="s">
        <v>245</v>
      </c>
    </row>
    <row r="6" spans="1:6" x14ac:dyDescent="0.3">
      <c r="B6" s="1"/>
      <c r="C6" s="11"/>
      <c r="D6" s="11"/>
      <c r="E6" s="11"/>
      <c r="F6" s="11"/>
    </row>
    <row r="7" spans="1:6" x14ac:dyDescent="0.3">
      <c r="A7" s="1" t="s">
        <v>246</v>
      </c>
      <c r="B7">
        <v>1</v>
      </c>
      <c r="C7" s="12">
        <f>'noter resultatopgørelse'!B14</f>
        <v>472841</v>
      </c>
      <c r="D7" s="12">
        <f>'noter resultatopgørelse'!C14</f>
        <v>403</v>
      </c>
      <c r="E7" s="12">
        <v>440</v>
      </c>
      <c r="F7" s="12">
        <v>482</v>
      </c>
    </row>
    <row r="8" spans="1:6" ht="16.2" x14ac:dyDescent="0.45">
      <c r="A8" t="s">
        <v>30</v>
      </c>
      <c r="B8">
        <v>2</v>
      </c>
      <c r="C8" s="13">
        <f>-'noter resultatopgørelse'!B31</f>
        <v>-228436</v>
      </c>
      <c r="D8" s="13">
        <f>-'noter resultatopgørelse'!C31</f>
        <v>-209</v>
      </c>
      <c r="E8" s="13">
        <v>-218</v>
      </c>
      <c r="F8" s="13">
        <v>-236</v>
      </c>
    </row>
    <row r="9" spans="1:6" x14ac:dyDescent="0.3">
      <c r="C9" s="12"/>
      <c r="D9" s="12"/>
      <c r="E9" s="12"/>
      <c r="F9" s="12"/>
    </row>
    <row r="10" spans="1:6" x14ac:dyDescent="0.3">
      <c r="A10" s="1" t="s">
        <v>247</v>
      </c>
      <c r="B10" s="1"/>
      <c r="C10" s="14">
        <f>SUM(C7:C9)</f>
        <v>244405</v>
      </c>
      <c r="D10" s="14">
        <f t="shared" ref="D10:F10" si="0">SUM(D7:D9)</f>
        <v>194</v>
      </c>
      <c r="E10" s="14">
        <f t="shared" si="0"/>
        <v>222</v>
      </c>
      <c r="F10" s="14">
        <f t="shared" si="0"/>
        <v>246</v>
      </c>
    </row>
    <row r="11" spans="1:6" x14ac:dyDescent="0.3">
      <c r="C11" s="12"/>
      <c r="D11" s="12"/>
      <c r="E11" s="12"/>
      <c r="F11" s="12"/>
    </row>
    <row r="12" spans="1:6" x14ac:dyDescent="0.3">
      <c r="A12" t="s">
        <v>51</v>
      </c>
      <c r="B12">
        <v>3</v>
      </c>
      <c r="C12" s="12">
        <f>-'noter resultatopgørelse'!B40</f>
        <v>-154305</v>
      </c>
      <c r="D12" s="12">
        <f>-'noter resultatopgørelse'!C40</f>
        <v>-138</v>
      </c>
      <c r="E12" s="12">
        <v>-147</v>
      </c>
      <c r="F12" s="12">
        <v>-164</v>
      </c>
    </row>
    <row r="13" spans="1:6" ht="16.2" x14ac:dyDescent="0.45">
      <c r="A13" t="s">
        <v>68</v>
      </c>
      <c r="B13">
        <v>4</v>
      </c>
      <c r="C13" s="13">
        <f>-'noter resultatopgørelse'!B56</f>
        <v>-124909</v>
      </c>
      <c r="D13" s="13">
        <f>-'noter resultatopgørelse'!C56</f>
        <v>-93</v>
      </c>
      <c r="E13" s="13">
        <v>-110</v>
      </c>
      <c r="F13" s="13">
        <v>-125</v>
      </c>
    </row>
    <row r="14" spans="1:6" x14ac:dyDescent="0.3">
      <c r="C14" s="12"/>
      <c r="D14" s="12"/>
      <c r="E14" s="12"/>
      <c r="F14" s="12"/>
    </row>
    <row r="15" spans="1:6" x14ac:dyDescent="0.3">
      <c r="A15" s="1" t="s">
        <v>248</v>
      </c>
      <c r="B15" s="1"/>
      <c r="C15" s="14">
        <f>SUM(C10:C14)</f>
        <v>-34809</v>
      </c>
      <c r="D15" s="14">
        <f>SUM(D10:D14)</f>
        <v>-37</v>
      </c>
      <c r="E15" s="14">
        <f>SUM(E10:E14)</f>
        <v>-35</v>
      </c>
      <c r="F15" s="14">
        <f>SUM(F10:F14)</f>
        <v>-43</v>
      </c>
    </row>
    <row r="16" spans="1:6" x14ac:dyDescent="0.3">
      <c r="C16" s="12"/>
      <c r="D16" s="12"/>
      <c r="E16" s="12"/>
      <c r="F16" s="12"/>
    </row>
    <row r="17" spans="1:6" ht="16.2" x14ac:dyDescent="0.45">
      <c r="A17" t="s">
        <v>88</v>
      </c>
      <c r="B17">
        <v>5</v>
      </c>
      <c r="C17" s="13">
        <f>'noter resultatopgørelse'!B64</f>
        <v>9750</v>
      </c>
      <c r="D17" s="13">
        <f>'noter resultatopgørelse'!C64</f>
        <v>3</v>
      </c>
      <c r="E17" s="13">
        <v>3</v>
      </c>
      <c r="F17" s="13">
        <v>10</v>
      </c>
    </row>
    <row r="18" spans="1:6" x14ac:dyDescent="0.3">
      <c r="C18" s="12"/>
      <c r="D18" s="12"/>
      <c r="E18" s="12"/>
      <c r="F18" s="12"/>
    </row>
    <row r="19" spans="1:6" x14ac:dyDescent="0.3">
      <c r="A19" s="1" t="s">
        <v>249</v>
      </c>
      <c r="B19" s="1"/>
      <c r="C19" s="14">
        <f>SUM(C15+C17)</f>
        <v>-25059</v>
      </c>
      <c r="D19" s="14">
        <f t="shared" ref="D19:F19" si="1">SUM(D15+D17)</f>
        <v>-34</v>
      </c>
      <c r="E19" s="14">
        <f t="shared" si="1"/>
        <v>-32</v>
      </c>
      <c r="F19" s="14">
        <f t="shared" si="1"/>
        <v>-33</v>
      </c>
    </row>
    <row r="20" spans="1:6" x14ac:dyDescent="0.3">
      <c r="A20" t="s">
        <v>93</v>
      </c>
      <c r="B20">
        <v>6</v>
      </c>
      <c r="C20" s="12">
        <f>'noter resultatopgørelse'!B70</f>
        <v>32923</v>
      </c>
      <c r="D20" s="12">
        <f>'noter resultatopgørelse'!C70</f>
        <v>44</v>
      </c>
      <c r="E20" s="12">
        <v>40</v>
      </c>
      <c r="F20" s="12">
        <v>40</v>
      </c>
    </row>
    <row r="21" spans="1:6" ht="16.2" x14ac:dyDescent="0.45">
      <c r="A21" t="s">
        <v>97</v>
      </c>
      <c r="B21">
        <v>7</v>
      </c>
      <c r="C21" s="13">
        <f>-'noter resultatopgørelse'!B77</f>
        <v>-7864</v>
      </c>
      <c r="D21" s="13">
        <f>-'noter resultatopgørelse'!C77</f>
        <v>-10</v>
      </c>
      <c r="E21" s="13">
        <v>-8</v>
      </c>
      <c r="F21" s="13">
        <v>-7</v>
      </c>
    </row>
    <row r="22" spans="1:6" x14ac:dyDescent="0.3">
      <c r="C22" s="12"/>
      <c r="D22" s="12"/>
      <c r="E22" s="12"/>
      <c r="F22" s="12"/>
    </row>
    <row r="23" spans="1:6" ht="16.2" x14ac:dyDescent="0.45">
      <c r="A23" s="1" t="s">
        <v>218</v>
      </c>
      <c r="B23" s="1"/>
      <c r="C23" s="15">
        <f>SUM(C19:C22)</f>
        <v>0</v>
      </c>
      <c r="D23" s="15">
        <f t="shared" ref="D23:F23" si="2">SUM(D19:D22)</f>
        <v>0</v>
      </c>
      <c r="E23" s="15">
        <f t="shared" si="2"/>
        <v>0</v>
      </c>
      <c r="F23" s="15">
        <f t="shared" si="2"/>
        <v>0</v>
      </c>
    </row>
  </sheetData>
  <mergeCells count="2">
    <mergeCell ref="E3:F3"/>
    <mergeCell ref="A1:F1"/>
  </mergeCells>
  <pageMargins left="0.7" right="0.7" top="0.75" bottom="0.75" header="0.3" footer="0.3"/>
  <pageSetup paperSize="9" orientation="portrait" r:id="rId1"/>
  <headerFooter>
    <oddHeader>&amp;CÅrsregnskab 2015
xxx Vandværk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1"/>
  <sheetViews>
    <sheetView view="pageLayout" workbookViewId="0">
      <selection activeCell="C6" sqref="C6"/>
    </sheetView>
  </sheetViews>
  <sheetFormatPr defaultRowHeight="14.4" x14ac:dyDescent="0.3"/>
  <cols>
    <col min="1" max="1" width="46.6640625" customWidth="1"/>
    <col min="3" max="3" width="10.5546875" bestFit="1" customWidth="1"/>
    <col min="4" max="4" width="9.33203125" bestFit="1" customWidth="1"/>
  </cols>
  <sheetData>
    <row r="1" spans="1:4" ht="18" x14ac:dyDescent="0.35">
      <c r="A1" s="39" t="s">
        <v>251</v>
      </c>
      <c r="B1" s="39"/>
      <c r="C1" s="39"/>
      <c r="D1" s="39"/>
    </row>
    <row r="3" spans="1:4" x14ac:dyDescent="0.3">
      <c r="A3" s="1"/>
      <c r="B3" s="1"/>
      <c r="C3" s="11">
        <v>2015</v>
      </c>
      <c r="D3" s="11">
        <v>2014</v>
      </c>
    </row>
    <row r="4" spans="1:4" ht="18" x14ac:dyDescent="0.35">
      <c r="A4" s="26" t="s">
        <v>104</v>
      </c>
      <c r="B4" s="1" t="s">
        <v>257</v>
      </c>
      <c r="C4" s="11" t="s">
        <v>244</v>
      </c>
      <c r="D4" s="11" t="s">
        <v>245</v>
      </c>
    </row>
    <row r="6" spans="1:4" x14ac:dyDescent="0.3">
      <c r="A6" t="s">
        <v>252</v>
      </c>
      <c r="B6">
        <v>8</v>
      </c>
      <c r="C6" s="17">
        <f>'noter balance'!B17</f>
        <v>981044</v>
      </c>
      <c r="D6" s="17">
        <v>1005</v>
      </c>
    </row>
    <row r="7" spans="1:4" x14ac:dyDescent="0.3">
      <c r="A7" t="s">
        <v>253</v>
      </c>
      <c r="C7" s="23">
        <f>'noter balance'!C17</f>
        <v>82850</v>
      </c>
      <c r="D7" s="23">
        <v>84</v>
      </c>
    </row>
    <row r="8" spans="1:4" x14ac:dyDescent="0.3">
      <c r="A8" t="s">
        <v>199</v>
      </c>
      <c r="C8" s="21">
        <f>'noter balance'!D17</f>
        <v>2510185</v>
      </c>
      <c r="D8" s="21">
        <v>2615</v>
      </c>
    </row>
    <row r="9" spans="1:4" x14ac:dyDescent="0.3">
      <c r="C9" s="17"/>
      <c r="D9" s="17"/>
    </row>
    <row r="10" spans="1:4" x14ac:dyDescent="0.3">
      <c r="A10" s="1" t="s">
        <v>105</v>
      </c>
      <c r="B10" s="1"/>
      <c r="C10" s="22">
        <f>SUM(C6:C8)</f>
        <v>3574079</v>
      </c>
      <c r="D10" s="22">
        <f>SUM(D6:D8)</f>
        <v>3704</v>
      </c>
    </row>
    <row r="11" spans="1:4" x14ac:dyDescent="0.3">
      <c r="C11" s="17"/>
      <c r="D11" s="17"/>
    </row>
    <row r="12" spans="1:4" x14ac:dyDescent="0.3">
      <c r="A12" s="1" t="s">
        <v>147</v>
      </c>
      <c r="B12" s="1"/>
      <c r="C12" s="20">
        <f>C10</f>
        <v>3574079</v>
      </c>
      <c r="D12" s="20">
        <f>D10</f>
        <v>3704</v>
      </c>
    </row>
    <row r="13" spans="1:4" x14ac:dyDescent="0.3">
      <c r="C13" s="17"/>
      <c r="D13" s="17"/>
    </row>
    <row r="14" spans="1:4" x14ac:dyDescent="0.3">
      <c r="A14" t="s">
        <v>254</v>
      </c>
      <c r="B14">
        <v>9</v>
      </c>
      <c r="C14" s="17">
        <f>'noter balance'!C22</f>
        <v>80728</v>
      </c>
      <c r="D14" s="17">
        <f>'noter balance'!D22</f>
        <v>62</v>
      </c>
    </row>
    <row r="15" spans="1:4" x14ac:dyDescent="0.3">
      <c r="A15" t="s">
        <v>164</v>
      </c>
      <c r="B15">
        <v>10</v>
      </c>
      <c r="C15" s="17">
        <f>'noter balance'!C27</f>
        <v>59135</v>
      </c>
      <c r="D15" s="17">
        <f>'noter balance'!D27</f>
        <v>0</v>
      </c>
    </row>
    <row r="16" spans="1:4" x14ac:dyDescent="0.3">
      <c r="A16" t="s">
        <v>255</v>
      </c>
      <c r="C16" s="21">
        <v>0</v>
      </c>
      <c r="D16" s="21">
        <v>0</v>
      </c>
    </row>
    <row r="17" spans="1:4" x14ac:dyDescent="0.3">
      <c r="C17" s="17"/>
      <c r="D17" s="17"/>
    </row>
    <row r="18" spans="1:4" x14ac:dyDescent="0.3">
      <c r="A18" s="1" t="s">
        <v>165</v>
      </c>
      <c r="B18" s="1"/>
      <c r="C18" s="20">
        <f>SUM(C14:C17)</f>
        <v>139863</v>
      </c>
      <c r="D18" s="20">
        <f>SUM(D14:D17)</f>
        <v>62</v>
      </c>
    </row>
    <row r="19" spans="1:4" x14ac:dyDescent="0.3">
      <c r="C19" s="17"/>
      <c r="D19" s="17"/>
    </row>
    <row r="20" spans="1:4" x14ac:dyDescent="0.3">
      <c r="A20" s="1" t="s">
        <v>149</v>
      </c>
      <c r="B20" s="7">
        <v>11</v>
      </c>
      <c r="C20" s="20">
        <f>'noter balance'!C30</f>
        <v>412050</v>
      </c>
      <c r="D20" s="20">
        <f>'noter balance'!D30</f>
        <v>0</v>
      </c>
    </row>
    <row r="21" spans="1:4" x14ac:dyDescent="0.3">
      <c r="A21" s="1"/>
      <c r="B21" s="1"/>
      <c r="C21" s="20"/>
      <c r="D21" s="20"/>
    </row>
    <row r="22" spans="1:4" x14ac:dyDescent="0.3">
      <c r="A22" s="1" t="s">
        <v>256</v>
      </c>
      <c r="B22" s="1"/>
      <c r="C22" s="20">
        <v>906669</v>
      </c>
      <c r="D22" s="20">
        <v>1099</v>
      </c>
    </row>
    <row r="23" spans="1:4" x14ac:dyDescent="0.3">
      <c r="A23" s="1"/>
      <c r="B23" s="1"/>
      <c r="C23" s="20"/>
      <c r="D23" s="20"/>
    </row>
    <row r="24" spans="1:4" x14ac:dyDescent="0.3">
      <c r="A24" s="1" t="s">
        <v>159</v>
      </c>
      <c r="B24" s="1"/>
      <c r="C24" s="20">
        <f>SUM(C18:C22)</f>
        <v>1458582</v>
      </c>
      <c r="D24" s="20">
        <f>SUM(D18:D22)</f>
        <v>1161</v>
      </c>
    </row>
    <row r="25" spans="1:4" x14ac:dyDescent="0.3">
      <c r="C25" s="17"/>
      <c r="D25" s="17"/>
    </row>
    <row r="26" spans="1:4" ht="15.6" x14ac:dyDescent="0.3">
      <c r="A26" s="24" t="s">
        <v>160</v>
      </c>
      <c r="B26" s="24"/>
      <c r="C26" s="25">
        <f>C24+C12</f>
        <v>5032661</v>
      </c>
      <c r="D26" s="25">
        <f>D24+D12</f>
        <v>4865</v>
      </c>
    </row>
    <row r="27" spans="1:4" x14ac:dyDescent="0.3">
      <c r="C27" s="17"/>
      <c r="D27" s="17"/>
    </row>
    <row r="28" spans="1:4" x14ac:dyDescent="0.3">
      <c r="C28" s="17"/>
      <c r="D28" s="17"/>
    </row>
    <row r="29" spans="1:4" x14ac:dyDescent="0.3">
      <c r="C29" s="17"/>
      <c r="D29" s="17"/>
    </row>
    <row r="30" spans="1:4" x14ac:dyDescent="0.3">
      <c r="C30" s="17"/>
      <c r="D30" s="17"/>
    </row>
    <row r="31" spans="1:4" x14ac:dyDescent="0.3">
      <c r="C31" s="17"/>
      <c r="D31" s="17"/>
    </row>
    <row r="32" spans="1:4" x14ac:dyDescent="0.3">
      <c r="C32" s="17"/>
      <c r="D32" s="17"/>
    </row>
    <row r="33" spans="3:4" x14ac:dyDescent="0.3">
      <c r="C33" s="17"/>
      <c r="D33" s="17"/>
    </row>
    <row r="34" spans="3:4" x14ac:dyDescent="0.3">
      <c r="C34" s="17"/>
      <c r="D34" s="17"/>
    </row>
    <row r="35" spans="3:4" x14ac:dyDescent="0.3">
      <c r="C35" s="17"/>
      <c r="D35" s="17"/>
    </row>
    <row r="36" spans="3:4" x14ac:dyDescent="0.3">
      <c r="C36" s="17"/>
      <c r="D36" s="17"/>
    </row>
    <row r="37" spans="3:4" x14ac:dyDescent="0.3">
      <c r="C37" s="17"/>
      <c r="D37" s="17"/>
    </row>
    <row r="38" spans="3:4" x14ac:dyDescent="0.3">
      <c r="C38" s="17"/>
      <c r="D38" s="17"/>
    </row>
    <row r="39" spans="3:4" x14ac:dyDescent="0.3">
      <c r="C39" s="17"/>
      <c r="D39" s="17"/>
    </row>
    <row r="40" spans="3:4" x14ac:dyDescent="0.3">
      <c r="C40" s="17"/>
      <c r="D40" s="17"/>
    </row>
    <row r="41" spans="3:4" x14ac:dyDescent="0.3">
      <c r="C41" s="17"/>
      <c r="D41" s="17"/>
    </row>
    <row r="42" spans="3:4" x14ac:dyDescent="0.3">
      <c r="C42" s="17"/>
      <c r="D42" s="17"/>
    </row>
    <row r="43" spans="3:4" x14ac:dyDescent="0.3">
      <c r="C43" s="17"/>
      <c r="D43" s="17"/>
    </row>
    <row r="44" spans="3:4" x14ac:dyDescent="0.3">
      <c r="C44" s="17"/>
      <c r="D44" s="17"/>
    </row>
    <row r="45" spans="3:4" x14ac:dyDescent="0.3">
      <c r="C45" s="17"/>
      <c r="D45" s="17"/>
    </row>
    <row r="46" spans="3:4" x14ac:dyDescent="0.3">
      <c r="C46" s="17"/>
      <c r="D46" s="17"/>
    </row>
    <row r="47" spans="3:4" x14ac:dyDescent="0.3">
      <c r="C47" s="17"/>
      <c r="D47" s="17"/>
    </row>
    <row r="48" spans="3:4" x14ac:dyDescent="0.3">
      <c r="C48" s="17"/>
      <c r="D48" s="17"/>
    </row>
    <row r="49" spans="3:4" x14ac:dyDescent="0.3">
      <c r="C49" s="17"/>
      <c r="D49" s="17"/>
    </row>
    <row r="50" spans="3:4" x14ac:dyDescent="0.3">
      <c r="C50" s="17"/>
      <c r="D50" s="17"/>
    </row>
    <row r="51" spans="3:4" x14ac:dyDescent="0.3">
      <c r="C51" s="17"/>
      <c r="D51" s="17"/>
    </row>
  </sheetData>
  <mergeCells count="1">
    <mergeCell ref="A1:D1"/>
  </mergeCells>
  <pageMargins left="0.7" right="0.7" top="0.75" bottom="0.75" header="0.3" footer="0.3"/>
  <pageSetup paperSize="9" orientation="portrait" r:id="rId1"/>
  <headerFooter>
    <oddHeader>&amp;CÅrsregnskab 2015
xxx Vandværk</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5"/>
  <sheetViews>
    <sheetView view="pageLayout" workbookViewId="0">
      <selection activeCell="C35" sqref="C35"/>
    </sheetView>
  </sheetViews>
  <sheetFormatPr defaultRowHeight="14.4" x14ac:dyDescent="0.3"/>
  <cols>
    <col min="1" max="1" width="34.33203125" customWidth="1"/>
    <col min="2" max="2" width="13.5546875" customWidth="1"/>
    <col min="3" max="3" width="15.109375" customWidth="1"/>
    <col min="4" max="4" width="14.109375" customWidth="1"/>
  </cols>
  <sheetData>
    <row r="1" spans="1:4" ht="18" x14ac:dyDescent="0.35">
      <c r="A1" s="39" t="s">
        <v>251</v>
      </c>
      <c r="B1" s="39"/>
      <c r="C1" s="39"/>
      <c r="D1" s="39"/>
    </row>
    <row r="3" spans="1:4" x14ac:dyDescent="0.3">
      <c r="A3" s="1"/>
      <c r="B3" s="1"/>
      <c r="C3" s="11">
        <v>2015</v>
      </c>
      <c r="D3" s="11">
        <v>2014</v>
      </c>
    </row>
    <row r="4" spans="1:4" ht="18" x14ac:dyDescent="0.35">
      <c r="A4" s="26" t="s">
        <v>161</v>
      </c>
      <c r="B4" s="1" t="s">
        <v>257</v>
      </c>
      <c r="C4" s="11" t="s">
        <v>244</v>
      </c>
      <c r="D4" s="11" t="s">
        <v>245</v>
      </c>
    </row>
    <row r="5" spans="1:4" x14ac:dyDescent="0.3">
      <c r="A5" t="s">
        <v>345</v>
      </c>
      <c r="C5" s="17">
        <v>0</v>
      </c>
      <c r="D5" s="17">
        <v>0</v>
      </c>
    </row>
    <row r="6" spans="1:4" x14ac:dyDescent="0.3">
      <c r="A6" t="s">
        <v>250</v>
      </c>
      <c r="C6" s="21">
        <f>Resultatopgørelse!C23</f>
        <v>0</v>
      </c>
      <c r="D6" s="21">
        <f>Resultatopgørelse!D23</f>
        <v>0</v>
      </c>
    </row>
    <row r="7" spans="1:4" x14ac:dyDescent="0.3">
      <c r="A7" s="1" t="s">
        <v>258</v>
      </c>
      <c r="B7" s="1">
        <v>12</v>
      </c>
      <c r="C7" s="20">
        <f>SUM(C5:C6)</f>
        <v>0</v>
      </c>
      <c r="D7" s="20">
        <f>SUM(D5:D6)</f>
        <v>0</v>
      </c>
    </row>
    <row r="8" spans="1:4" x14ac:dyDescent="0.3">
      <c r="C8" s="17"/>
      <c r="D8" s="17"/>
    </row>
    <row r="9" spans="1:4" x14ac:dyDescent="0.3">
      <c r="A9" t="s">
        <v>259</v>
      </c>
      <c r="B9">
        <v>13</v>
      </c>
      <c r="C9" s="17">
        <f>'noter balance'!C40</f>
        <v>4798629</v>
      </c>
      <c r="D9" s="17">
        <f>'noter balance'!D40</f>
        <v>4671</v>
      </c>
    </row>
    <row r="10" spans="1:4" x14ac:dyDescent="0.3">
      <c r="C10" s="17"/>
      <c r="D10" s="17"/>
    </row>
    <row r="11" spans="1:4" x14ac:dyDescent="0.3">
      <c r="A11" t="s">
        <v>346</v>
      </c>
      <c r="B11">
        <v>14</v>
      </c>
      <c r="C11" s="17">
        <f>'noter balance'!C45</f>
        <v>100000</v>
      </c>
      <c r="D11" s="17">
        <f>'noter balance'!D45</f>
        <v>125</v>
      </c>
    </row>
    <row r="12" spans="1:4" x14ac:dyDescent="0.3">
      <c r="A12" t="s">
        <v>347</v>
      </c>
      <c r="B12">
        <v>15</v>
      </c>
      <c r="C12" s="17">
        <f>'noter balance'!C53</f>
        <v>134032</v>
      </c>
      <c r="D12" s="17">
        <f>'noter balance'!D53</f>
        <v>463</v>
      </c>
    </row>
    <row r="13" spans="1:4" x14ac:dyDescent="0.3">
      <c r="C13" s="17"/>
      <c r="D13" s="17"/>
    </row>
    <row r="14" spans="1:4" x14ac:dyDescent="0.3">
      <c r="A14" s="1" t="s">
        <v>260</v>
      </c>
      <c r="B14" s="1"/>
      <c r="C14" s="20">
        <f>SUM(C9:C12)</f>
        <v>5032661</v>
      </c>
      <c r="D14" s="20">
        <f>SUM(D9:D12)</f>
        <v>5259</v>
      </c>
    </row>
    <row r="15" spans="1:4" x14ac:dyDescent="0.3">
      <c r="A15" s="1"/>
      <c r="B15" s="1"/>
      <c r="C15" s="20"/>
      <c r="D15" s="20"/>
    </row>
    <row r="16" spans="1:4" ht="15.6" x14ac:dyDescent="0.3">
      <c r="A16" s="24" t="s">
        <v>161</v>
      </c>
      <c r="B16" s="1"/>
      <c r="C16" s="20">
        <f>C14+C7</f>
        <v>5032661</v>
      </c>
      <c r="D16" s="20">
        <f>D14+D7</f>
        <v>5259</v>
      </c>
    </row>
    <row r="17" spans="1:4" x14ac:dyDescent="0.3">
      <c r="C17" s="17"/>
      <c r="D17" s="17"/>
    </row>
    <row r="18" spans="1:4" x14ac:dyDescent="0.3">
      <c r="C18" s="17"/>
      <c r="D18" s="17"/>
    </row>
    <row r="19" spans="1:4" x14ac:dyDescent="0.3">
      <c r="C19" s="17"/>
      <c r="D19" s="17"/>
    </row>
    <row r="20" spans="1:4" x14ac:dyDescent="0.3">
      <c r="C20" s="17"/>
      <c r="D20" s="17"/>
    </row>
    <row r="21" spans="1:4" x14ac:dyDescent="0.3">
      <c r="C21" s="17"/>
      <c r="D21" s="17"/>
    </row>
    <row r="25" spans="1:4" x14ac:dyDescent="0.3">
      <c r="A25" s="1" t="s">
        <v>261</v>
      </c>
      <c r="B25" s="1">
        <v>16</v>
      </c>
      <c r="C25" t="s">
        <v>348</v>
      </c>
      <c r="D25" t="s">
        <v>348</v>
      </c>
    </row>
  </sheetData>
  <mergeCells count="1">
    <mergeCell ref="A1:D1"/>
  </mergeCells>
  <pageMargins left="0.7" right="0.7" top="0.75" bottom="0.75" header="0.3" footer="0.3"/>
  <pageSetup paperSize="9" orientation="portrait" r:id="rId1"/>
  <headerFooter>
    <oddHeader>&amp;CÅrsregnskab for 2015
xxx Vandværk</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3"/>
  <sheetViews>
    <sheetView view="pageLayout" topLeftCell="A58" workbookViewId="0">
      <selection activeCell="A4" sqref="A4"/>
    </sheetView>
  </sheetViews>
  <sheetFormatPr defaultRowHeight="14.4" x14ac:dyDescent="0.3"/>
  <cols>
    <col min="1" max="1" width="47.109375" customWidth="1"/>
    <col min="2" max="2" width="10.33203125" bestFit="1" customWidth="1"/>
    <col min="3" max="3" width="9.33203125" bestFit="1" customWidth="1"/>
  </cols>
  <sheetData>
    <row r="1" spans="1:3" x14ac:dyDescent="0.3">
      <c r="A1" s="1" t="s">
        <v>287</v>
      </c>
    </row>
    <row r="2" spans="1:3" x14ac:dyDescent="0.3">
      <c r="B2" s="18">
        <v>2015</v>
      </c>
      <c r="C2" s="18">
        <v>2014</v>
      </c>
    </row>
    <row r="3" spans="1:3" x14ac:dyDescent="0.3">
      <c r="B3" s="19" t="s">
        <v>244</v>
      </c>
      <c r="C3" s="19" t="s">
        <v>245</v>
      </c>
    </row>
    <row r="4" spans="1:3" x14ac:dyDescent="0.3">
      <c r="A4" s="1" t="s">
        <v>292</v>
      </c>
      <c r="B4" s="9"/>
      <c r="C4" s="9"/>
    </row>
    <row r="5" spans="1:3" x14ac:dyDescent="0.3">
      <c r="A5" t="s">
        <v>2</v>
      </c>
      <c r="B5" s="12">
        <v>211098</v>
      </c>
      <c r="C5" s="12">
        <v>197</v>
      </c>
    </row>
    <row r="6" spans="1:3" x14ac:dyDescent="0.3">
      <c r="A6" t="s">
        <v>3</v>
      </c>
      <c r="B6" s="12">
        <v>244118</v>
      </c>
      <c r="C6" s="12">
        <v>227</v>
      </c>
    </row>
    <row r="7" spans="1:3" x14ac:dyDescent="0.3">
      <c r="A7" t="s">
        <v>4</v>
      </c>
      <c r="B7" s="12">
        <v>135000</v>
      </c>
      <c r="C7" s="12">
        <v>93</v>
      </c>
    </row>
    <row r="8" spans="1:3" x14ac:dyDescent="0.3">
      <c r="A8" t="s">
        <v>5</v>
      </c>
      <c r="B8" s="12">
        <v>0</v>
      </c>
      <c r="C8" s="12">
        <v>0</v>
      </c>
    </row>
    <row r="9" spans="1:3" x14ac:dyDescent="0.3">
      <c r="A9" t="s">
        <v>6</v>
      </c>
      <c r="B9" s="12">
        <v>6250</v>
      </c>
      <c r="C9" s="12">
        <v>0</v>
      </c>
    </row>
    <row r="10" spans="1:3" x14ac:dyDescent="0.3">
      <c r="A10" t="s">
        <v>20</v>
      </c>
      <c r="B10" s="12">
        <v>5800</v>
      </c>
      <c r="C10" s="12">
        <v>0</v>
      </c>
    </row>
    <row r="11" spans="1:3" x14ac:dyDescent="0.3">
      <c r="A11" t="s">
        <v>21</v>
      </c>
      <c r="B11" s="12">
        <v>5000</v>
      </c>
      <c r="C11" s="12">
        <v>0</v>
      </c>
    </row>
    <row r="12" spans="1:3" x14ac:dyDescent="0.3">
      <c r="A12" t="s">
        <v>303</v>
      </c>
      <c r="B12" s="12">
        <v>-6790</v>
      </c>
      <c r="C12" s="12">
        <v>-3</v>
      </c>
    </row>
    <row r="13" spans="1:3" ht="16.2" x14ac:dyDescent="0.45">
      <c r="A13" t="s">
        <v>259</v>
      </c>
      <c r="B13" s="16">
        <v>-127635</v>
      </c>
      <c r="C13" s="16">
        <v>-111</v>
      </c>
    </row>
    <row r="14" spans="1:3" s="1" customFormat="1" ht="16.2" x14ac:dyDescent="0.45">
      <c r="A14" s="1" t="s">
        <v>291</v>
      </c>
      <c r="B14" s="15">
        <f>SUM(B5:B13)</f>
        <v>472841</v>
      </c>
      <c r="C14" s="15">
        <f>SUM(C5:C13)</f>
        <v>403</v>
      </c>
    </row>
    <row r="15" spans="1:3" x14ac:dyDescent="0.3">
      <c r="B15" s="12"/>
      <c r="C15" s="12"/>
    </row>
    <row r="16" spans="1:3" x14ac:dyDescent="0.3">
      <c r="B16" s="12"/>
      <c r="C16" s="12"/>
    </row>
    <row r="17" spans="1:3" x14ac:dyDescent="0.3">
      <c r="A17" s="1" t="s">
        <v>288</v>
      </c>
      <c r="B17" s="12"/>
      <c r="C17" s="12"/>
    </row>
    <row r="18" spans="1:3" x14ac:dyDescent="0.3">
      <c r="A18" t="s">
        <v>31</v>
      </c>
      <c r="B18" s="12">
        <v>20810</v>
      </c>
      <c r="C18" s="12">
        <v>15</v>
      </c>
    </row>
    <row r="19" spans="1:3" x14ac:dyDescent="0.3">
      <c r="A19" t="s">
        <v>295</v>
      </c>
      <c r="B19" s="12">
        <v>24967</v>
      </c>
      <c r="C19" s="12">
        <v>19</v>
      </c>
    </row>
    <row r="20" spans="1:3" x14ac:dyDescent="0.3">
      <c r="A20" t="s">
        <v>35</v>
      </c>
      <c r="B20" s="12">
        <v>3500</v>
      </c>
      <c r="C20" s="12">
        <v>10</v>
      </c>
    </row>
    <row r="21" spans="1:3" x14ac:dyDescent="0.3">
      <c r="A21" t="s">
        <v>217</v>
      </c>
      <c r="B21" s="12">
        <v>23442</v>
      </c>
      <c r="C21" s="12">
        <v>22</v>
      </c>
    </row>
    <row r="22" spans="1:3" x14ac:dyDescent="0.3">
      <c r="A22" t="s">
        <v>289</v>
      </c>
      <c r="B22" s="12">
        <v>15734</v>
      </c>
      <c r="C22" s="12">
        <v>13</v>
      </c>
    </row>
    <row r="23" spans="1:3" x14ac:dyDescent="0.3">
      <c r="A23" t="s">
        <v>296</v>
      </c>
      <c r="B23" s="12">
        <v>0</v>
      </c>
      <c r="C23" s="12">
        <v>0</v>
      </c>
    </row>
    <row r="24" spans="1:3" x14ac:dyDescent="0.3">
      <c r="A24" t="s">
        <v>213</v>
      </c>
      <c r="B24" s="12">
        <v>0</v>
      </c>
      <c r="C24" s="12">
        <v>0</v>
      </c>
    </row>
    <row r="25" spans="1:3" x14ac:dyDescent="0.3">
      <c r="A25" t="s">
        <v>39</v>
      </c>
      <c r="B25" s="12">
        <v>331</v>
      </c>
      <c r="C25" s="12">
        <v>0</v>
      </c>
    </row>
    <row r="26" spans="1:3" x14ac:dyDescent="0.3">
      <c r="A26" t="s">
        <v>40</v>
      </c>
      <c r="B26" s="12">
        <v>28971</v>
      </c>
      <c r="C26" s="12">
        <v>30</v>
      </c>
    </row>
    <row r="27" spans="1:3" x14ac:dyDescent="0.3">
      <c r="A27" t="s">
        <v>41</v>
      </c>
      <c r="B27" s="12">
        <v>3000</v>
      </c>
      <c r="C27" s="12">
        <v>3</v>
      </c>
    </row>
    <row r="28" spans="1:3" x14ac:dyDescent="0.3">
      <c r="A28" t="s">
        <v>42</v>
      </c>
      <c r="B28" s="12">
        <v>5356</v>
      </c>
      <c r="C28" s="12">
        <v>5</v>
      </c>
    </row>
    <row r="29" spans="1:3" x14ac:dyDescent="0.3">
      <c r="A29" t="s">
        <v>43</v>
      </c>
      <c r="B29" s="12">
        <v>63200</v>
      </c>
      <c r="C29" s="12">
        <v>53</v>
      </c>
    </row>
    <row r="30" spans="1:3" ht="16.2" x14ac:dyDescent="0.45">
      <c r="A30" t="s">
        <v>293</v>
      </c>
      <c r="B30" s="16">
        <f>24309+14816</f>
        <v>39125</v>
      </c>
      <c r="C30" s="16">
        <f>15+24</f>
        <v>39</v>
      </c>
    </row>
    <row r="31" spans="1:3" s="1" customFormat="1" ht="16.2" x14ac:dyDescent="0.45">
      <c r="A31" s="1" t="s">
        <v>45</v>
      </c>
      <c r="B31" s="15">
        <f>SUM(B18:B30)</f>
        <v>228436</v>
      </c>
      <c r="C31" s="15">
        <f>SUM(C18:C30)</f>
        <v>209</v>
      </c>
    </row>
    <row r="32" spans="1:3" x14ac:dyDescent="0.3">
      <c r="B32" s="12"/>
      <c r="C32" s="12"/>
    </row>
    <row r="33" spans="1:3" x14ac:dyDescent="0.3">
      <c r="A33" s="1" t="s">
        <v>290</v>
      </c>
      <c r="B33" s="12"/>
      <c r="C33" s="12"/>
    </row>
    <row r="34" spans="1:3" x14ac:dyDescent="0.3">
      <c r="A34" t="s">
        <v>297</v>
      </c>
      <c r="B34" s="12">
        <v>69798</v>
      </c>
      <c r="C34" s="12">
        <v>61</v>
      </c>
    </row>
    <row r="35" spans="1:3" x14ac:dyDescent="0.3">
      <c r="A35" t="s">
        <v>40</v>
      </c>
      <c r="B35" s="12"/>
      <c r="C35" s="12"/>
    </row>
    <row r="36" spans="1:3" x14ac:dyDescent="0.3">
      <c r="A36" t="s">
        <v>53</v>
      </c>
      <c r="B36" s="12">
        <v>1500</v>
      </c>
      <c r="C36" s="12">
        <v>0</v>
      </c>
    </row>
    <row r="37" spans="1:3" x14ac:dyDescent="0.3">
      <c r="A37" t="s">
        <v>54</v>
      </c>
      <c r="B37" s="12">
        <v>23442</v>
      </c>
      <c r="C37" s="12">
        <v>22</v>
      </c>
    </row>
    <row r="38" spans="1:3" x14ac:dyDescent="0.3">
      <c r="A38" t="s">
        <v>41</v>
      </c>
      <c r="B38" s="12">
        <v>7800</v>
      </c>
      <c r="C38" s="12">
        <v>3</v>
      </c>
    </row>
    <row r="39" spans="1:3" ht="16.2" x14ac:dyDescent="0.45">
      <c r="A39" t="s">
        <v>293</v>
      </c>
      <c r="B39" s="16">
        <v>51765</v>
      </c>
      <c r="C39" s="16">
        <v>52</v>
      </c>
    </row>
    <row r="40" spans="1:3" ht="16.2" x14ac:dyDescent="0.45">
      <c r="A40" s="1" t="s">
        <v>58</v>
      </c>
      <c r="B40" s="15">
        <f>SUM(B34:B39)</f>
        <v>154305</v>
      </c>
      <c r="C40" s="15">
        <f>SUM(C34:C39)</f>
        <v>138</v>
      </c>
    </row>
    <row r="41" spans="1:3" x14ac:dyDescent="0.3">
      <c r="B41" s="12"/>
      <c r="C41" s="12"/>
    </row>
    <row r="42" spans="1:3" x14ac:dyDescent="0.3">
      <c r="A42" s="1" t="s">
        <v>294</v>
      </c>
      <c r="B42" s="12"/>
      <c r="C42" s="12"/>
    </row>
    <row r="43" spans="1:3" x14ac:dyDescent="0.3">
      <c r="A43" t="s">
        <v>69</v>
      </c>
      <c r="B43" s="12">
        <v>42200</v>
      </c>
      <c r="C43" s="12">
        <v>38</v>
      </c>
    </row>
    <row r="44" spans="1:3" x14ac:dyDescent="0.3">
      <c r="A44" t="s">
        <v>301</v>
      </c>
      <c r="B44" s="12">
        <v>8330</v>
      </c>
      <c r="C44" s="12">
        <v>1</v>
      </c>
    </row>
    <row r="45" spans="1:3" x14ac:dyDescent="0.3">
      <c r="A45" t="s">
        <v>298</v>
      </c>
      <c r="B45" s="12">
        <v>10713</v>
      </c>
      <c r="C45" s="12">
        <v>7</v>
      </c>
    </row>
    <row r="46" spans="1:3" x14ac:dyDescent="0.3">
      <c r="A46" t="s">
        <v>71</v>
      </c>
      <c r="B46" s="12">
        <v>0</v>
      </c>
      <c r="C46" s="12">
        <v>0</v>
      </c>
    </row>
    <row r="47" spans="1:3" x14ac:dyDescent="0.3">
      <c r="A47" t="s">
        <v>72</v>
      </c>
      <c r="B47" s="12">
        <v>234</v>
      </c>
      <c r="C47" s="12">
        <v>1</v>
      </c>
    </row>
    <row r="48" spans="1:3" x14ac:dyDescent="0.3">
      <c r="A48" t="s">
        <v>73</v>
      </c>
      <c r="B48" s="12">
        <v>12003</v>
      </c>
      <c r="C48" s="12">
        <v>10</v>
      </c>
    </row>
    <row r="49" spans="1:3" x14ac:dyDescent="0.3">
      <c r="A49" t="s">
        <v>74</v>
      </c>
      <c r="B49" s="12">
        <v>9622</v>
      </c>
      <c r="C49" s="12">
        <v>6</v>
      </c>
    </row>
    <row r="50" spans="1:3" x14ac:dyDescent="0.3">
      <c r="A50" t="s">
        <v>75</v>
      </c>
      <c r="B50" s="12">
        <v>0</v>
      </c>
      <c r="C50" s="12">
        <v>0</v>
      </c>
    </row>
    <row r="51" spans="1:3" x14ac:dyDescent="0.3">
      <c r="A51" t="s">
        <v>299</v>
      </c>
      <c r="B51" s="12">
        <v>21875</v>
      </c>
      <c r="C51" s="12">
        <v>16</v>
      </c>
    </row>
    <row r="52" spans="1:3" x14ac:dyDescent="0.3">
      <c r="A52" t="s">
        <v>300</v>
      </c>
      <c r="B52" s="12">
        <v>14250</v>
      </c>
      <c r="C52" s="12">
        <v>12</v>
      </c>
    </row>
    <row r="53" spans="1:3" x14ac:dyDescent="0.3">
      <c r="A53" t="s">
        <v>83</v>
      </c>
      <c r="B53" s="12">
        <v>2703</v>
      </c>
      <c r="C53" s="12">
        <v>2</v>
      </c>
    </row>
    <row r="54" spans="1:3" x14ac:dyDescent="0.3">
      <c r="A54" t="s">
        <v>42</v>
      </c>
      <c r="B54" s="12">
        <v>1850</v>
      </c>
      <c r="C54" s="12">
        <v>0</v>
      </c>
    </row>
    <row r="55" spans="1:3" ht="16.2" x14ac:dyDescent="0.45">
      <c r="A55" t="s">
        <v>302</v>
      </c>
      <c r="B55" s="16">
        <v>1129</v>
      </c>
      <c r="C55" s="16">
        <v>0</v>
      </c>
    </row>
    <row r="56" spans="1:3" ht="16.2" x14ac:dyDescent="0.45">
      <c r="A56" s="1" t="s">
        <v>87</v>
      </c>
      <c r="B56" s="15">
        <f>SUM(B43:B55)</f>
        <v>124909</v>
      </c>
      <c r="C56" s="15">
        <f>SUM(C43:C55)</f>
        <v>93</v>
      </c>
    </row>
    <row r="57" spans="1:3" x14ac:dyDescent="0.3">
      <c r="B57" s="17"/>
      <c r="C57" s="17"/>
    </row>
    <row r="58" spans="1:3" x14ac:dyDescent="0.3">
      <c r="A58" s="1" t="s">
        <v>342</v>
      </c>
      <c r="B58" s="17"/>
      <c r="C58" s="17"/>
    </row>
    <row r="59" spans="1:3" x14ac:dyDescent="0.3">
      <c r="A59" t="s">
        <v>214</v>
      </c>
      <c r="B59" s="12">
        <v>0</v>
      </c>
      <c r="C59" s="12">
        <v>0</v>
      </c>
    </row>
    <row r="60" spans="1:3" x14ac:dyDescent="0.3">
      <c r="A60" t="s">
        <v>215</v>
      </c>
      <c r="B60" s="12">
        <v>0</v>
      </c>
      <c r="C60" s="12">
        <v>0</v>
      </c>
    </row>
    <row r="61" spans="1:3" x14ac:dyDescent="0.3">
      <c r="A61" t="s">
        <v>89</v>
      </c>
      <c r="B61" s="12">
        <v>0</v>
      </c>
      <c r="C61" s="12">
        <v>0</v>
      </c>
    </row>
    <row r="62" spans="1:3" x14ac:dyDescent="0.3">
      <c r="A62" s="3" t="s">
        <v>90</v>
      </c>
      <c r="B62" s="12">
        <v>0</v>
      </c>
      <c r="C62" s="12">
        <v>0</v>
      </c>
    </row>
    <row r="63" spans="1:3" ht="16.2" x14ac:dyDescent="0.45">
      <c r="A63" t="s">
        <v>91</v>
      </c>
      <c r="B63" s="16">
        <v>9750</v>
      </c>
      <c r="C63" s="16">
        <v>3</v>
      </c>
    </row>
    <row r="64" spans="1:3" ht="16.2" x14ac:dyDescent="0.45">
      <c r="A64" s="1" t="s">
        <v>92</v>
      </c>
      <c r="B64" s="15">
        <f>SUM(B59:B63)</f>
        <v>9750</v>
      </c>
      <c r="C64" s="15">
        <f>SUM(C59:C63)</f>
        <v>3</v>
      </c>
    </row>
    <row r="65" spans="1:3" x14ac:dyDescent="0.3">
      <c r="B65" s="12"/>
      <c r="C65" s="12"/>
    </row>
    <row r="66" spans="1:3" x14ac:dyDescent="0.3">
      <c r="A66" s="1" t="s">
        <v>343</v>
      </c>
      <c r="B66" s="12"/>
      <c r="C66" s="12"/>
    </row>
    <row r="67" spans="1:3" x14ac:dyDescent="0.3">
      <c r="A67" t="s">
        <v>94</v>
      </c>
      <c r="B67" s="12">
        <v>0</v>
      </c>
      <c r="C67" s="12">
        <v>0</v>
      </c>
    </row>
    <row r="68" spans="1:3" x14ac:dyDescent="0.3">
      <c r="A68" t="s">
        <v>216</v>
      </c>
      <c r="B68" s="12">
        <v>0</v>
      </c>
      <c r="C68" s="12">
        <v>0</v>
      </c>
    </row>
    <row r="69" spans="1:3" ht="16.2" x14ac:dyDescent="0.45">
      <c r="A69" t="s">
        <v>95</v>
      </c>
      <c r="B69" s="16">
        <v>32923</v>
      </c>
      <c r="C69" s="16">
        <v>44</v>
      </c>
    </row>
    <row r="70" spans="1:3" ht="16.2" x14ac:dyDescent="0.45">
      <c r="A70" s="1" t="s">
        <v>96</v>
      </c>
      <c r="B70" s="15">
        <f>SUM(B67:B69)</f>
        <v>32923</v>
      </c>
      <c r="C70" s="15">
        <f>SUM(C67:C69)</f>
        <v>44</v>
      </c>
    </row>
    <row r="71" spans="1:3" x14ac:dyDescent="0.3">
      <c r="B71" s="12"/>
      <c r="C71" s="12"/>
    </row>
    <row r="72" spans="1:3" x14ac:dyDescent="0.3">
      <c r="A72" s="1" t="s">
        <v>344</v>
      </c>
      <c r="B72" s="12"/>
      <c r="C72" s="12"/>
    </row>
    <row r="73" spans="1:3" x14ac:dyDescent="0.3">
      <c r="A73" t="s">
        <v>98</v>
      </c>
      <c r="B73" s="12">
        <v>0</v>
      </c>
      <c r="C73" s="12">
        <v>0</v>
      </c>
    </row>
    <row r="74" spans="1:3" x14ac:dyDescent="0.3">
      <c r="A74" t="s">
        <v>99</v>
      </c>
      <c r="B74" s="12">
        <v>6750</v>
      </c>
      <c r="C74" s="12">
        <v>9</v>
      </c>
    </row>
    <row r="75" spans="1:3" x14ac:dyDescent="0.3">
      <c r="A75" t="s">
        <v>100</v>
      </c>
      <c r="B75" s="12">
        <v>0</v>
      </c>
      <c r="C75" s="12">
        <v>0</v>
      </c>
    </row>
    <row r="76" spans="1:3" ht="16.2" x14ac:dyDescent="0.45">
      <c r="A76" t="s">
        <v>101</v>
      </c>
      <c r="B76" s="16">
        <v>1114</v>
      </c>
      <c r="C76" s="16">
        <v>1</v>
      </c>
    </row>
    <row r="77" spans="1:3" ht="16.2" x14ac:dyDescent="0.45">
      <c r="A77" s="1" t="s">
        <v>102</v>
      </c>
      <c r="B77" s="15">
        <f>SUM(B73:B76)</f>
        <v>7864</v>
      </c>
      <c r="C77" s="15">
        <f>SUM(C73:C76)</f>
        <v>10</v>
      </c>
    </row>
    <row r="78" spans="1:3" x14ac:dyDescent="0.3">
      <c r="B78" s="9"/>
      <c r="C78" s="9"/>
    </row>
    <row r="79" spans="1:3" x14ac:dyDescent="0.3">
      <c r="B79" s="9"/>
      <c r="C79" s="9"/>
    </row>
    <row r="80" spans="1:3" x14ac:dyDescent="0.3">
      <c r="B80" s="9"/>
      <c r="C80" s="9"/>
    </row>
    <row r="81" spans="2:3" x14ac:dyDescent="0.3">
      <c r="B81" s="9"/>
      <c r="C81" s="9"/>
    </row>
    <row r="82" spans="2:3" x14ac:dyDescent="0.3">
      <c r="B82" s="9"/>
      <c r="C82" s="9"/>
    </row>
    <row r="83" spans="2:3" x14ac:dyDescent="0.3">
      <c r="B83" s="9"/>
      <c r="C83" s="9"/>
    </row>
    <row r="84" spans="2:3" x14ac:dyDescent="0.3">
      <c r="B84" s="9"/>
      <c r="C84" s="9"/>
    </row>
    <row r="85" spans="2:3" x14ac:dyDescent="0.3">
      <c r="B85" s="9"/>
      <c r="C85" s="9"/>
    </row>
    <row r="86" spans="2:3" x14ac:dyDescent="0.3">
      <c r="B86" s="9"/>
      <c r="C86" s="9"/>
    </row>
    <row r="87" spans="2:3" x14ac:dyDescent="0.3">
      <c r="B87" s="9"/>
      <c r="C87" s="9"/>
    </row>
    <row r="88" spans="2:3" x14ac:dyDescent="0.3">
      <c r="B88" s="9"/>
      <c r="C88" s="9"/>
    </row>
    <row r="89" spans="2:3" x14ac:dyDescent="0.3">
      <c r="B89" s="9"/>
      <c r="C89" s="9"/>
    </row>
    <row r="90" spans="2:3" x14ac:dyDescent="0.3">
      <c r="B90" s="9"/>
      <c r="C90" s="9"/>
    </row>
    <row r="91" spans="2:3" x14ac:dyDescent="0.3">
      <c r="B91" s="9"/>
      <c r="C91" s="9"/>
    </row>
    <row r="92" spans="2:3" x14ac:dyDescent="0.3">
      <c r="B92" s="9"/>
      <c r="C92" s="9"/>
    </row>
    <row r="93" spans="2:3" x14ac:dyDescent="0.3">
      <c r="B93" s="9"/>
      <c r="C93" s="9"/>
    </row>
    <row r="94" spans="2:3" x14ac:dyDescent="0.3">
      <c r="B94" s="9"/>
      <c r="C94" s="9"/>
    </row>
    <row r="95" spans="2:3" x14ac:dyDescent="0.3">
      <c r="B95" s="9"/>
      <c r="C95" s="9"/>
    </row>
    <row r="96" spans="2:3" x14ac:dyDescent="0.3">
      <c r="B96" s="9"/>
      <c r="C96" s="9"/>
    </row>
    <row r="97" spans="2:3" x14ac:dyDescent="0.3">
      <c r="B97" s="9"/>
      <c r="C97" s="9"/>
    </row>
    <row r="98" spans="2:3" x14ac:dyDescent="0.3">
      <c r="B98" s="9"/>
      <c r="C98" s="9"/>
    </row>
    <row r="99" spans="2:3" x14ac:dyDescent="0.3">
      <c r="B99" s="9"/>
      <c r="C99" s="9"/>
    </row>
    <row r="100" spans="2:3" x14ac:dyDescent="0.3">
      <c r="B100" s="9"/>
      <c r="C100" s="9"/>
    </row>
    <row r="101" spans="2:3" x14ac:dyDescent="0.3">
      <c r="B101" s="9"/>
      <c r="C101" s="9"/>
    </row>
    <row r="102" spans="2:3" x14ac:dyDescent="0.3">
      <c r="B102" s="9"/>
      <c r="C102" s="9"/>
    </row>
    <row r="103" spans="2:3" x14ac:dyDescent="0.3">
      <c r="B103" s="9"/>
      <c r="C103" s="9"/>
    </row>
    <row r="104" spans="2:3" x14ac:dyDescent="0.3">
      <c r="B104" s="9"/>
      <c r="C104" s="9"/>
    </row>
    <row r="105" spans="2:3" x14ac:dyDescent="0.3">
      <c r="B105" s="9"/>
      <c r="C105" s="9"/>
    </row>
    <row r="106" spans="2:3" x14ac:dyDescent="0.3">
      <c r="B106" s="9"/>
      <c r="C106" s="9"/>
    </row>
    <row r="107" spans="2:3" x14ac:dyDescent="0.3">
      <c r="B107" s="9"/>
      <c r="C107" s="9"/>
    </row>
    <row r="108" spans="2:3" x14ac:dyDescent="0.3">
      <c r="B108" s="9"/>
      <c r="C108" s="9"/>
    </row>
    <row r="109" spans="2:3" x14ac:dyDescent="0.3">
      <c r="B109" s="9"/>
      <c r="C109" s="9"/>
    </row>
    <row r="110" spans="2:3" x14ac:dyDescent="0.3">
      <c r="B110" s="9"/>
      <c r="C110" s="9"/>
    </row>
    <row r="111" spans="2:3" x14ac:dyDescent="0.3">
      <c r="B111" s="9"/>
      <c r="C111" s="9"/>
    </row>
    <row r="112" spans="2:3" x14ac:dyDescent="0.3">
      <c r="B112" s="9"/>
      <c r="C112" s="9"/>
    </row>
    <row r="113" spans="2:3" x14ac:dyDescent="0.3">
      <c r="B113" s="9"/>
      <c r="C113" s="9"/>
    </row>
    <row r="114" spans="2:3" x14ac:dyDescent="0.3">
      <c r="B114" s="9"/>
      <c r="C114" s="9"/>
    </row>
    <row r="115" spans="2:3" x14ac:dyDescent="0.3">
      <c r="B115" s="9"/>
      <c r="C115" s="9"/>
    </row>
    <row r="116" spans="2:3" x14ac:dyDescent="0.3">
      <c r="B116" s="9"/>
      <c r="C116" s="9"/>
    </row>
    <row r="117" spans="2:3" x14ac:dyDescent="0.3">
      <c r="B117" s="9"/>
      <c r="C117" s="9"/>
    </row>
    <row r="118" spans="2:3" x14ac:dyDescent="0.3">
      <c r="B118" s="9"/>
      <c r="C118" s="9"/>
    </row>
    <row r="119" spans="2:3" x14ac:dyDescent="0.3">
      <c r="B119" s="9"/>
      <c r="C119" s="9"/>
    </row>
    <row r="120" spans="2:3" x14ac:dyDescent="0.3">
      <c r="B120" s="9"/>
      <c r="C120" s="9"/>
    </row>
    <row r="121" spans="2:3" x14ac:dyDescent="0.3">
      <c r="B121" s="9"/>
      <c r="C121" s="9"/>
    </row>
    <row r="122" spans="2:3" x14ac:dyDescent="0.3">
      <c r="B122" s="9"/>
      <c r="C122" s="9"/>
    </row>
    <row r="123" spans="2:3" x14ac:dyDescent="0.3">
      <c r="B123" s="9"/>
      <c r="C123" s="9"/>
    </row>
    <row r="124" spans="2:3" x14ac:dyDescent="0.3">
      <c r="B124" s="9"/>
      <c r="C124" s="9"/>
    </row>
    <row r="125" spans="2:3" x14ac:dyDescent="0.3">
      <c r="B125" s="9"/>
      <c r="C125" s="9"/>
    </row>
    <row r="126" spans="2:3" x14ac:dyDescent="0.3">
      <c r="B126" s="9"/>
      <c r="C126" s="9"/>
    </row>
    <row r="127" spans="2:3" x14ac:dyDescent="0.3">
      <c r="B127" s="9"/>
      <c r="C127" s="9"/>
    </row>
    <row r="128" spans="2:3" x14ac:dyDescent="0.3">
      <c r="B128" s="9"/>
      <c r="C128" s="9"/>
    </row>
    <row r="129" spans="2:3" x14ac:dyDescent="0.3">
      <c r="B129" s="9"/>
      <c r="C129" s="9"/>
    </row>
    <row r="130" spans="2:3" x14ac:dyDescent="0.3">
      <c r="B130" s="9"/>
      <c r="C130" s="9"/>
    </row>
    <row r="131" spans="2:3" x14ac:dyDescent="0.3">
      <c r="B131" s="9"/>
      <c r="C131" s="9"/>
    </row>
    <row r="132" spans="2:3" x14ac:dyDescent="0.3">
      <c r="B132" s="9"/>
      <c r="C132" s="9"/>
    </row>
    <row r="133" spans="2:3" x14ac:dyDescent="0.3">
      <c r="B133" s="9"/>
      <c r="C133" s="9"/>
    </row>
    <row r="134" spans="2:3" x14ac:dyDescent="0.3">
      <c r="B134" s="9"/>
      <c r="C134" s="9"/>
    </row>
    <row r="135" spans="2:3" x14ac:dyDescent="0.3">
      <c r="B135" s="9"/>
      <c r="C135" s="9"/>
    </row>
    <row r="136" spans="2:3" x14ac:dyDescent="0.3">
      <c r="B136" s="9"/>
      <c r="C136" s="9"/>
    </row>
    <row r="137" spans="2:3" x14ac:dyDescent="0.3">
      <c r="B137" s="9"/>
      <c r="C137" s="9"/>
    </row>
    <row r="138" spans="2:3" x14ac:dyDescent="0.3">
      <c r="B138" s="9"/>
      <c r="C138" s="9"/>
    </row>
    <row r="139" spans="2:3" x14ac:dyDescent="0.3">
      <c r="B139" s="9"/>
      <c r="C139" s="9"/>
    </row>
    <row r="140" spans="2:3" x14ac:dyDescent="0.3">
      <c r="B140" s="9"/>
      <c r="C140" s="9"/>
    </row>
    <row r="141" spans="2:3" x14ac:dyDescent="0.3">
      <c r="B141" s="9"/>
      <c r="C141" s="9"/>
    </row>
    <row r="142" spans="2:3" x14ac:dyDescent="0.3">
      <c r="B142" s="9"/>
      <c r="C142" s="9"/>
    </row>
    <row r="143" spans="2:3" x14ac:dyDescent="0.3">
      <c r="B143" s="9"/>
      <c r="C143" s="9"/>
    </row>
    <row r="144" spans="2:3" x14ac:dyDescent="0.3">
      <c r="B144" s="9"/>
      <c r="C144" s="9"/>
    </row>
    <row r="145" spans="2:3" x14ac:dyDescent="0.3">
      <c r="B145" s="9"/>
      <c r="C145" s="9"/>
    </row>
    <row r="146" spans="2:3" x14ac:dyDescent="0.3">
      <c r="B146" s="9"/>
      <c r="C146" s="9"/>
    </row>
    <row r="147" spans="2:3" x14ac:dyDescent="0.3">
      <c r="B147" s="9"/>
      <c r="C147" s="9"/>
    </row>
    <row r="148" spans="2:3" x14ac:dyDescent="0.3">
      <c r="B148" s="9"/>
      <c r="C148" s="9"/>
    </row>
    <row r="149" spans="2:3" x14ac:dyDescent="0.3">
      <c r="B149" s="9"/>
      <c r="C149" s="9"/>
    </row>
    <row r="150" spans="2:3" x14ac:dyDescent="0.3">
      <c r="B150" s="9"/>
      <c r="C150" s="9"/>
    </row>
    <row r="151" spans="2:3" x14ac:dyDescent="0.3">
      <c r="B151" s="9"/>
      <c r="C151" s="9"/>
    </row>
    <row r="152" spans="2:3" x14ac:dyDescent="0.3">
      <c r="B152" s="9"/>
      <c r="C152" s="9"/>
    </row>
    <row r="153" spans="2:3" x14ac:dyDescent="0.3">
      <c r="B153" s="9"/>
      <c r="C153" s="9"/>
    </row>
  </sheetData>
  <pageMargins left="0.7" right="0.7" top="0.75" bottom="0.75" header="0.3" footer="0.3"/>
  <pageSetup paperSize="9" orientation="portrait" r:id="rId1"/>
  <headerFooter>
    <oddHeader>&amp;CÅrsregnskab 2015
xxx Vandværk</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5"/>
  <sheetViews>
    <sheetView view="pageLayout" topLeftCell="A37" workbookViewId="0">
      <selection activeCell="A55" sqref="A55"/>
    </sheetView>
  </sheetViews>
  <sheetFormatPr defaultRowHeight="14.4" x14ac:dyDescent="0.3"/>
  <cols>
    <col min="1" max="1" width="40.44140625" customWidth="1"/>
    <col min="2" max="2" width="11.6640625" customWidth="1"/>
    <col min="3" max="3" width="14.6640625" customWidth="1"/>
    <col min="4" max="4" width="13.88671875" customWidth="1"/>
  </cols>
  <sheetData>
    <row r="1" spans="1:4" x14ac:dyDescent="0.3">
      <c r="A1" s="1" t="s">
        <v>304</v>
      </c>
      <c r="B1" s="1"/>
    </row>
    <row r="2" spans="1:4" x14ac:dyDescent="0.3">
      <c r="C2" s="18">
        <v>2015</v>
      </c>
      <c r="D2" s="18">
        <v>2014</v>
      </c>
    </row>
    <row r="3" spans="1:4" x14ac:dyDescent="0.3">
      <c r="C3" s="19" t="s">
        <v>244</v>
      </c>
      <c r="D3" s="19" t="s">
        <v>245</v>
      </c>
    </row>
    <row r="4" spans="1:4" x14ac:dyDescent="0.3">
      <c r="A4" s="1" t="s">
        <v>305</v>
      </c>
      <c r="B4" s="1"/>
      <c r="C4" s="9"/>
      <c r="D4" s="9"/>
    </row>
    <row r="5" spans="1:4" ht="28.8" x14ac:dyDescent="0.3">
      <c r="B5" s="10" t="s">
        <v>307</v>
      </c>
      <c r="C5" s="10" t="s">
        <v>306</v>
      </c>
      <c r="D5" s="10" t="s">
        <v>308</v>
      </c>
    </row>
    <row r="6" spans="1:4" x14ac:dyDescent="0.3">
      <c r="A6" t="s">
        <v>309</v>
      </c>
      <c r="B6" s="12">
        <v>1669779</v>
      </c>
      <c r="C6" s="12">
        <v>148161</v>
      </c>
      <c r="D6" s="12">
        <v>3267012</v>
      </c>
    </row>
    <row r="7" spans="1:4" x14ac:dyDescent="0.3">
      <c r="A7" t="s">
        <v>310</v>
      </c>
      <c r="B7" s="12">
        <v>0</v>
      </c>
      <c r="C7" s="12">
        <v>13597</v>
      </c>
      <c r="D7" s="12">
        <v>130906</v>
      </c>
    </row>
    <row r="8" spans="1:4" ht="16.2" x14ac:dyDescent="0.45">
      <c r="A8" t="s">
        <v>311</v>
      </c>
      <c r="B8" s="13">
        <v>0</v>
      </c>
      <c r="C8" s="13">
        <v>0</v>
      </c>
      <c r="D8" s="13">
        <v>0</v>
      </c>
    </row>
    <row r="9" spans="1:4" ht="16.2" x14ac:dyDescent="0.45">
      <c r="A9" t="s">
        <v>312</v>
      </c>
      <c r="B9" s="13">
        <f>SUM(B6:B8)</f>
        <v>1669779</v>
      </c>
      <c r="C9" s="13">
        <f t="shared" ref="C9:D9" si="0">SUM(C6:C8)</f>
        <v>161758</v>
      </c>
      <c r="D9" s="13">
        <f t="shared" si="0"/>
        <v>3397918</v>
      </c>
    </row>
    <row r="10" spans="1:4" x14ac:dyDescent="0.3">
      <c r="B10" s="12"/>
      <c r="C10" s="12"/>
      <c r="D10" s="12"/>
    </row>
    <row r="11" spans="1:4" x14ac:dyDescent="0.3">
      <c r="A11" t="s">
        <v>313</v>
      </c>
      <c r="B11" s="12">
        <v>664426</v>
      </c>
      <c r="C11" s="12">
        <v>64092</v>
      </c>
      <c r="D11" s="12">
        <v>835938</v>
      </c>
    </row>
    <row r="12" spans="1:4" x14ac:dyDescent="0.3">
      <c r="A12" t="s">
        <v>314</v>
      </c>
      <c r="B12" s="12">
        <v>24309</v>
      </c>
      <c r="C12" s="12">
        <v>14816</v>
      </c>
      <c r="D12" s="12">
        <f>51765+30</f>
        <v>51795</v>
      </c>
    </row>
    <row r="13" spans="1:4" ht="16.2" x14ac:dyDescent="0.45">
      <c r="A13" t="s">
        <v>315</v>
      </c>
      <c r="B13" s="13">
        <v>0</v>
      </c>
      <c r="C13" s="13">
        <v>0</v>
      </c>
      <c r="D13" s="13">
        <v>0</v>
      </c>
    </row>
    <row r="14" spans="1:4" x14ac:dyDescent="0.3">
      <c r="B14" s="12"/>
      <c r="C14" s="12"/>
      <c r="D14" s="12"/>
    </row>
    <row r="15" spans="1:4" ht="16.2" x14ac:dyDescent="0.45">
      <c r="A15" t="s">
        <v>316</v>
      </c>
      <c r="B15" s="13">
        <f>SUM(B11:B14)</f>
        <v>688735</v>
      </c>
      <c r="C15" s="13">
        <f t="shared" ref="C15:D15" si="1">SUM(C11:C14)</f>
        <v>78908</v>
      </c>
      <c r="D15" s="13">
        <f t="shared" si="1"/>
        <v>887733</v>
      </c>
    </row>
    <row r="16" spans="1:4" x14ac:dyDescent="0.3">
      <c r="B16" s="12"/>
      <c r="C16" s="12"/>
      <c r="D16" s="12"/>
    </row>
    <row r="17" spans="1:4" ht="16.2" x14ac:dyDescent="0.45">
      <c r="A17" s="1" t="s">
        <v>317</v>
      </c>
      <c r="B17" s="15">
        <f>B9-B15</f>
        <v>981044</v>
      </c>
      <c r="C17" s="15">
        <f t="shared" ref="C17:D17" si="2">C9-C15</f>
        <v>82850</v>
      </c>
      <c r="D17" s="15">
        <f t="shared" si="2"/>
        <v>2510185</v>
      </c>
    </row>
    <row r="18" spans="1:4" x14ac:dyDescent="0.3">
      <c r="B18" s="12"/>
      <c r="C18" s="12"/>
      <c r="D18" s="12"/>
    </row>
    <row r="19" spans="1:4" x14ac:dyDescent="0.3">
      <c r="A19" s="1" t="s">
        <v>318</v>
      </c>
      <c r="B19" s="12"/>
      <c r="C19" s="12"/>
      <c r="D19" s="12"/>
    </row>
    <row r="20" spans="1:4" x14ac:dyDescent="0.3">
      <c r="A20" t="s">
        <v>319</v>
      </c>
      <c r="B20" s="12"/>
      <c r="C20" s="12">
        <v>81239</v>
      </c>
      <c r="D20" s="12">
        <v>62</v>
      </c>
    </row>
    <row r="21" spans="1:4" ht="16.2" x14ac:dyDescent="0.45">
      <c r="A21" t="s">
        <v>320</v>
      </c>
      <c r="B21" s="12"/>
      <c r="C21" s="13">
        <v>511</v>
      </c>
      <c r="D21" s="13">
        <v>0</v>
      </c>
    </row>
    <row r="22" spans="1:4" ht="16.2" x14ac:dyDescent="0.45">
      <c r="A22" s="1" t="s">
        <v>165</v>
      </c>
      <c r="B22" s="14"/>
      <c r="C22" s="15">
        <f>C20-C21</f>
        <v>80728</v>
      </c>
      <c r="D22" s="15">
        <f>D20-D21</f>
        <v>62</v>
      </c>
    </row>
    <row r="23" spans="1:4" x14ac:dyDescent="0.3">
      <c r="B23" s="12"/>
      <c r="C23" s="12"/>
      <c r="D23" s="12"/>
    </row>
    <row r="24" spans="1:4" x14ac:dyDescent="0.3">
      <c r="A24" s="1" t="s">
        <v>321</v>
      </c>
      <c r="B24" s="12"/>
      <c r="C24" s="12"/>
      <c r="D24" s="12"/>
    </row>
    <row r="25" spans="1:4" x14ac:dyDescent="0.3">
      <c r="A25" t="s">
        <v>322</v>
      </c>
      <c r="B25" s="12"/>
      <c r="C25" s="12">
        <v>44435</v>
      </c>
      <c r="D25" s="12">
        <v>0</v>
      </c>
    </row>
    <row r="26" spans="1:4" ht="16.2" x14ac:dyDescent="0.45">
      <c r="A26" t="s">
        <v>179</v>
      </c>
      <c r="B26" s="12"/>
      <c r="C26" s="13">
        <v>14700</v>
      </c>
      <c r="D26" s="13">
        <v>0</v>
      </c>
    </row>
    <row r="27" spans="1:4" ht="16.2" x14ac:dyDescent="0.45">
      <c r="A27" s="1" t="s">
        <v>323</v>
      </c>
      <c r="B27" s="14"/>
      <c r="C27" s="15">
        <f>SUM(C25:C26)</f>
        <v>59135</v>
      </c>
      <c r="D27" s="15">
        <f>SUM(D25:D26)</f>
        <v>0</v>
      </c>
    </row>
    <row r="28" spans="1:4" x14ac:dyDescent="0.3">
      <c r="B28" s="12"/>
      <c r="C28" s="12"/>
      <c r="D28" s="12"/>
    </row>
    <row r="29" spans="1:4" x14ac:dyDescent="0.3">
      <c r="A29" s="1" t="s">
        <v>324</v>
      </c>
      <c r="B29" s="12"/>
      <c r="C29" s="12"/>
      <c r="D29" s="12"/>
    </row>
    <row r="30" spans="1:4" ht="16.2" x14ac:dyDescent="0.45">
      <c r="A30" t="s">
        <v>325</v>
      </c>
      <c r="B30" s="12"/>
      <c r="C30" s="13">
        <v>412050</v>
      </c>
      <c r="D30" s="13">
        <v>0</v>
      </c>
    </row>
    <row r="31" spans="1:4" x14ac:dyDescent="0.3">
      <c r="B31" s="12"/>
      <c r="C31" s="12"/>
      <c r="D31" s="12"/>
    </row>
    <row r="32" spans="1:4" x14ac:dyDescent="0.3">
      <c r="A32" s="1" t="s">
        <v>326</v>
      </c>
      <c r="B32" s="12"/>
      <c r="C32" s="12"/>
      <c r="D32" s="12"/>
    </row>
    <row r="33" spans="1:4" x14ac:dyDescent="0.3">
      <c r="A33" t="s">
        <v>327</v>
      </c>
      <c r="B33" s="12"/>
      <c r="C33" s="12">
        <v>0</v>
      </c>
      <c r="D33" s="12">
        <v>0</v>
      </c>
    </row>
    <row r="34" spans="1:4" ht="16.2" x14ac:dyDescent="0.45">
      <c r="A34" t="s">
        <v>218</v>
      </c>
      <c r="B34" s="12"/>
      <c r="C34" s="13">
        <v>0</v>
      </c>
      <c r="D34" s="13">
        <v>0</v>
      </c>
    </row>
    <row r="35" spans="1:4" ht="16.2" x14ac:dyDescent="0.45">
      <c r="A35" s="1" t="s">
        <v>328</v>
      </c>
      <c r="B35" s="14"/>
      <c r="C35" s="15">
        <f>SUM(C33:C34)</f>
        <v>0</v>
      </c>
      <c r="D35" s="15">
        <f>SUM(D33:D34)</f>
        <v>0</v>
      </c>
    </row>
    <row r="36" spans="1:4" x14ac:dyDescent="0.3">
      <c r="B36" s="12"/>
      <c r="C36" s="12"/>
      <c r="D36" s="12"/>
    </row>
    <row r="37" spans="1:4" x14ac:dyDescent="0.3">
      <c r="A37" s="1" t="s">
        <v>329</v>
      </c>
      <c r="B37" s="12"/>
      <c r="C37" s="12"/>
      <c r="D37" s="12"/>
    </row>
    <row r="38" spans="1:4" x14ac:dyDescent="0.3">
      <c r="A38" t="s">
        <v>330</v>
      </c>
      <c r="B38" s="12"/>
      <c r="C38" s="12">
        <v>4670994</v>
      </c>
      <c r="D38" s="12">
        <v>4560</v>
      </c>
    </row>
    <row r="39" spans="1:4" ht="16.2" x14ac:dyDescent="0.45">
      <c r="A39" s="7" t="s">
        <v>331</v>
      </c>
      <c r="B39" s="12"/>
      <c r="C39" s="13">
        <f>-'noter resultatopgørelse'!B13</f>
        <v>127635</v>
      </c>
      <c r="D39" s="13">
        <f>-'noter resultatopgørelse'!C13</f>
        <v>111</v>
      </c>
    </row>
    <row r="40" spans="1:4" ht="16.2" x14ac:dyDescent="0.45">
      <c r="A40" s="1" t="s">
        <v>332</v>
      </c>
      <c r="B40" s="14"/>
      <c r="C40" s="15">
        <f>SUM(C38:C39)</f>
        <v>4798629</v>
      </c>
      <c r="D40" s="15">
        <f>SUM(D38:D39)</f>
        <v>4671</v>
      </c>
    </row>
    <row r="41" spans="1:4" x14ac:dyDescent="0.3">
      <c r="B41" s="17"/>
      <c r="C41" s="17"/>
      <c r="D41" s="17"/>
    </row>
    <row r="42" spans="1:4" x14ac:dyDescent="0.3">
      <c r="A42" s="1" t="s">
        <v>333</v>
      </c>
      <c r="B42" s="17" t="s">
        <v>334</v>
      </c>
      <c r="C42" s="17"/>
      <c r="D42" s="17"/>
    </row>
    <row r="43" spans="1:4" x14ac:dyDescent="0.3">
      <c r="A43" t="s">
        <v>174</v>
      </c>
      <c r="B43" s="12">
        <v>98250</v>
      </c>
      <c r="C43" s="12">
        <v>100000</v>
      </c>
      <c r="D43" s="12">
        <v>125</v>
      </c>
    </row>
    <row r="44" spans="1:4" ht="16.2" x14ac:dyDescent="0.45">
      <c r="A44" t="s">
        <v>335</v>
      </c>
      <c r="B44" s="12"/>
      <c r="C44" s="13">
        <v>0</v>
      </c>
      <c r="D44" s="13">
        <v>0</v>
      </c>
    </row>
    <row r="45" spans="1:4" ht="16.2" x14ac:dyDescent="0.45">
      <c r="A45" s="1" t="s">
        <v>336</v>
      </c>
      <c r="B45" s="14"/>
      <c r="C45" s="15">
        <f>SUM(C43:C44)</f>
        <v>100000</v>
      </c>
      <c r="D45" s="15">
        <f>SUM(D43:D44)</f>
        <v>125</v>
      </c>
    </row>
    <row r="46" spans="1:4" x14ac:dyDescent="0.3">
      <c r="B46" s="12"/>
      <c r="C46" s="12"/>
      <c r="D46" s="12"/>
    </row>
    <row r="47" spans="1:4" x14ac:dyDescent="0.3">
      <c r="B47" s="12"/>
      <c r="C47" s="12"/>
      <c r="D47" s="12"/>
    </row>
    <row r="48" spans="1:4" x14ac:dyDescent="0.3">
      <c r="A48" s="1" t="s">
        <v>337</v>
      </c>
      <c r="B48" s="12"/>
      <c r="C48" s="12"/>
      <c r="D48" s="12"/>
    </row>
    <row r="49" spans="1:4" x14ac:dyDescent="0.3">
      <c r="A49" t="s">
        <v>322</v>
      </c>
      <c r="B49" s="12"/>
      <c r="C49" s="12">
        <v>0</v>
      </c>
      <c r="D49" s="12">
        <v>88</v>
      </c>
    </row>
    <row r="50" spans="1:4" x14ac:dyDescent="0.3">
      <c r="A50" t="s">
        <v>179</v>
      </c>
      <c r="B50" s="12"/>
      <c r="C50" s="12">
        <v>0</v>
      </c>
      <c r="D50" s="12">
        <v>279</v>
      </c>
    </row>
    <row r="51" spans="1:4" x14ac:dyDescent="0.3">
      <c r="A51" t="s">
        <v>338</v>
      </c>
      <c r="B51" s="12"/>
      <c r="C51" s="12">
        <v>0</v>
      </c>
      <c r="D51" s="12">
        <v>0</v>
      </c>
    </row>
    <row r="52" spans="1:4" ht="16.2" x14ac:dyDescent="0.45">
      <c r="A52" t="s">
        <v>189</v>
      </c>
      <c r="B52" s="12"/>
      <c r="C52" s="13">
        <v>134032</v>
      </c>
      <c r="D52" s="13">
        <v>96</v>
      </c>
    </row>
    <row r="53" spans="1:4" ht="16.2" x14ac:dyDescent="0.45">
      <c r="A53" s="1" t="s">
        <v>339</v>
      </c>
      <c r="B53" s="14"/>
      <c r="C53" s="15">
        <f>SUM(C49:C52)</f>
        <v>134032</v>
      </c>
      <c r="D53" s="15">
        <f>SUM(D49:D52)</f>
        <v>463</v>
      </c>
    </row>
    <row r="54" spans="1:4" x14ac:dyDescent="0.3">
      <c r="B54" s="9"/>
      <c r="C54" s="9"/>
      <c r="D54" s="9"/>
    </row>
    <row r="55" spans="1:4" x14ac:dyDescent="0.3">
      <c r="B55" s="9"/>
      <c r="C55" s="9"/>
      <c r="D55" s="9"/>
    </row>
    <row r="56" spans="1:4" x14ac:dyDescent="0.3">
      <c r="B56" s="9"/>
      <c r="C56" s="9"/>
      <c r="D56" s="9"/>
    </row>
    <row r="57" spans="1:4" x14ac:dyDescent="0.3">
      <c r="B57" s="9"/>
      <c r="C57" s="9"/>
      <c r="D57" s="9"/>
    </row>
    <row r="58" spans="1:4" x14ac:dyDescent="0.3">
      <c r="B58" s="9"/>
      <c r="C58" s="9"/>
      <c r="D58" s="9"/>
    </row>
    <row r="59" spans="1:4" x14ac:dyDescent="0.3">
      <c r="B59" s="9"/>
      <c r="C59" s="9"/>
      <c r="D59" s="9"/>
    </row>
    <row r="60" spans="1:4" x14ac:dyDescent="0.3">
      <c r="B60" s="9"/>
      <c r="C60" s="9"/>
      <c r="D60" s="9"/>
    </row>
    <row r="61" spans="1:4" x14ac:dyDescent="0.3">
      <c r="B61" s="9"/>
      <c r="C61" s="9"/>
      <c r="D61" s="9"/>
    </row>
    <row r="62" spans="1:4" x14ac:dyDescent="0.3">
      <c r="B62" s="9"/>
      <c r="C62" s="9"/>
      <c r="D62" s="9"/>
    </row>
    <row r="63" spans="1:4" x14ac:dyDescent="0.3">
      <c r="B63" s="9"/>
      <c r="C63" s="9"/>
      <c r="D63" s="9"/>
    </row>
    <row r="64" spans="1:4" x14ac:dyDescent="0.3">
      <c r="B64" s="9"/>
      <c r="C64" s="9"/>
      <c r="D64" s="9"/>
    </row>
    <row r="65" spans="2:4" x14ac:dyDescent="0.3">
      <c r="B65" s="9"/>
      <c r="C65" s="9"/>
      <c r="D65" s="9"/>
    </row>
    <row r="66" spans="2:4" x14ac:dyDescent="0.3">
      <c r="B66" s="9"/>
      <c r="C66" s="9"/>
      <c r="D66" s="9"/>
    </row>
    <row r="67" spans="2:4" x14ac:dyDescent="0.3">
      <c r="B67" s="9"/>
      <c r="C67" s="9"/>
      <c r="D67" s="9"/>
    </row>
    <row r="68" spans="2:4" x14ac:dyDescent="0.3">
      <c r="B68" s="9"/>
      <c r="C68" s="9"/>
      <c r="D68" s="9"/>
    </row>
    <row r="69" spans="2:4" x14ac:dyDescent="0.3">
      <c r="B69" s="9"/>
      <c r="C69" s="9"/>
      <c r="D69" s="9"/>
    </row>
    <row r="70" spans="2:4" x14ac:dyDescent="0.3">
      <c r="B70" s="9"/>
      <c r="C70" s="9"/>
      <c r="D70" s="9"/>
    </row>
    <row r="71" spans="2:4" x14ac:dyDescent="0.3">
      <c r="B71" s="9"/>
      <c r="C71" s="9"/>
      <c r="D71" s="9"/>
    </row>
    <row r="72" spans="2:4" x14ac:dyDescent="0.3">
      <c r="B72" s="9"/>
      <c r="C72" s="9"/>
      <c r="D72" s="9"/>
    </row>
    <row r="73" spans="2:4" x14ac:dyDescent="0.3">
      <c r="B73" s="9"/>
      <c r="C73" s="9"/>
      <c r="D73" s="9"/>
    </row>
    <row r="74" spans="2:4" x14ac:dyDescent="0.3">
      <c r="B74" s="9"/>
      <c r="C74" s="9"/>
      <c r="D74" s="9"/>
    </row>
    <row r="75" spans="2:4" x14ac:dyDescent="0.3">
      <c r="B75" s="9"/>
      <c r="C75" s="9"/>
      <c r="D75" s="9"/>
    </row>
    <row r="76" spans="2:4" x14ac:dyDescent="0.3">
      <c r="B76" s="9"/>
      <c r="C76" s="9"/>
      <c r="D76" s="9"/>
    </row>
    <row r="77" spans="2:4" x14ac:dyDescent="0.3">
      <c r="B77" s="9"/>
      <c r="C77" s="9"/>
      <c r="D77" s="9"/>
    </row>
    <row r="78" spans="2:4" x14ac:dyDescent="0.3">
      <c r="B78" s="9"/>
      <c r="C78" s="9"/>
      <c r="D78" s="9"/>
    </row>
    <row r="79" spans="2:4" x14ac:dyDescent="0.3">
      <c r="B79" s="9"/>
      <c r="C79" s="9"/>
      <c r="D79" s="9"/>
    </row>
    <row r="80" spans="2:4" x14ac:dyDescent="0.3">
      <c r="B80" s="9"/>
      <c r="C80" s="9"/>
      <c r="D80" s="9"/>
    </row>
    <row r="81" spans="2:4" x14ac:dyDescent="0.3">
      <c r="B81" s="9"/>
      <c r="C81" s="9"/>
      <c r="D81" s="9"/>
    </row>
    <row r="82" spans="2:4" x14ac:dyDescent="0.3">
      <c r="B82" s="9"/>
      <c r="C82" s="9"/>
      <c r="D82" s="9"/>
    </row>
    <row r="83" spans="2:4" x14ac:dyDescent="0.3">
      <c r="B83" s="9"/>
      <c r="C83" s="9"/>
      <c r="D83" s="9"/>
    </row>
    <row r="84" spans="2:4" x14ac:dyDescent="0.3">
      <c r="B84" s="9"/>
      <c r="C84" s="9"/>
      <c r="D84" s="9"/>
    </row>
    <row r="85" spans="2:4" x14ac:dyDescent="0.3">
      <c r="B85" s="9"/>
      <c r="C85" s="9"/>
      <c r="D85" s="9"/>
    </row>
    <row r="86" spans="2:4" x14ac:dyDescent="0.3">
      <c r="B86" s="9"/>
      <c r="C86" s="9"/>
      <c r="D86" s="9"/>
    </row>
    <row r="87" spans="2:4" x14ac:dyDescent="0.3">
      <c r="B87" s="9"/>
      <c r="C87" s="9"/>
      <c r="D87" s="9"/>
    </row>
    <row r="88" spans="2:4" x14ac:dyDescent="0.3">
      <c r="B88" s="9"/>
      <c r="C88" s="9"/>
      <c r="D88" s="9"/>
    </row>
    <row r="89" spans="2:4" x14ac:dyDescent="0.3">
      <c r="B89" s="9"/>
      <c r="C89" s="9"/>
      <c r="D89" s="9"/>
    </row>
    <row r="90" spans="2:4" x14ac:dyDescent="0.3">
      <c r="B90" s="9"/>
      <c r="C90" s="9"/>
      <c r="D90" s="9"/>
    </row>
    <row r="91" spans="2:4" x14ac:dyDescent="0.3">
      <c r="B91" s="9"/>
      <c r="C91" s="9"/>
      <c r="D91" s="9"/>
    </row>
    <row r="92" spans="2:4" x14ac:dyDescent="0.3">
      <c r="B92" s="9"/>
      <c r="C92" s="9"/>
      <c r="D92" s="9"/>
    </row>
    <row r="93" spans="2:4" x14ac:dyDescent="0.3">
      <c r="B93" s="9"/>
      <c r="C93" s="9"/>
      <c r="D93" s="9"/>
    </row>
    <row r="94" spans="2:4" x14ac:dyDescent="0.3">
      <c r="B94" s="9"/>
      <c r="C94" s="9"/>
      <c r="D94" s="9"/>
    </row>
    <row r="95" spans="2:4" x14ac:dyDescent="0.3">
      <c r="B95" s="9"/>
      <c r="C95" s="9"/>
      <c r="D95" s="9"/>
    </row>
  </sheetData>
  <pageMargins left="0.7" right="0.7" top="0.75" bottom="0.75" header="0.3" footer="0.3"/>
  <pageSetup paperSize="9" orientation="portrait" r:id="rId1"/>
  <headerFooter>
    <oddHeader>&amp;CÅrsregnskab 2015
XXX Vandværk</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3"/>
  <sheetViews>
    <sheetView view="pageLayout" workbookViewId="0">
      <selection activeCell="A18" sqref="A17:A18"/>
    </sheetView>
  </sheetViews>
  <sheetFormatPr defaultRowHeight="14.4" x14ac:dyDescent="0.3"/>
  <cols>
    <col min="1" max="1" width="25.5546875" customWidth="1"/>
  </cols>
  <sheetData>
    <row r="1" spans="1:2" ht="16.2" x14ac:dyDescent="0.3">
      <c r="A1" s="8" t="s">
        <v>194</v>
      </c>
      <c r="B1" s="8" t="s">
        <v>195</v>
      </c>
    </row>
    <row r="2" spans="1:2" ht="16.2" x14ac:dyDescent="0.3">
      <c r="A2" s="8" t="s">
        <v>196</v>
      </c>
      <c r="B2" s="40" t="s">
        <v>198</v>
      </c>
    </row>
    <row r="3" spans="1:2" ht="16.2" x14ac:dyDescent="0.3">
      <c r="A3" s="8" t="s">
        <v>197</v>
      </c>
      <c r="B3" s="40"/>
    </row>
    <row r="4" spans="1:2" ht="16.2" x14ac:dyDescent="0.3">
      <c r="A4" s="8" t="s">
        <v>199</v>
      </c>
      <c r="B4" s="8" t="s">
        <v>200</v>
      </c>
    </row>
    <row r="7" spans="1:2" ht="16.2" x14ac:dyDescent="0.3">
      <c r="A7" s="8" t="s">
        <v>194</v>
      </c>
      <c r="B7" t="s">
        <v>208</v>
      </c>
    </row>
    <row r="8" spans="1:2" ht="16.2" x14ac:dyDescent="0.3">
      <c r="A8" s="8" t="s">
        <v>209</v>
      </c>
      <c r="B8" t="s">
        <v>208</v>
      </c>
    </row>
    <row r="9" spans="1:2" ht="16.2" x14ac:dyDescent="0.3">
      <c r="A9" s="8" t="s">
        <v>201</v>
      </c>
      <c r="B9" t="s">
        <v>205</v>
      </c>
    </row>
    <row r="10" spans="1:2" ht="16.2" x14ac:dyDescent="0.3">
      <c r="A10" s="8" t="s">
        <v>202</v>
      </c>
      <c r="B10" t="s">
        <v>205</v>
      </c>
    </row>
    <row r="11" spans="1:2" ht="16.2" x14ac:dyDescent="0.3">
      <c r="A11" s="8" t="s">
        <v>199</v>
      </c>
      <c r="B11" t="s">
        <v>207</v>
      </c>
    </row>
    <row r="12" spans="1:2" ht="16.2" x14ac:dyDescent="0.3">
      <c r="A12" s="8" t="s">
        <v>203</v>
      </c>
      <c r="B12" t="s">
        <v>206</v>
      </c>
    </row>
    <row r="13" spans="1:2" ht="16.2" x14ac:dyDescent="0.3">
      <c r="A13" s="8" t="s">
        <v>204</v>
      </c>
      <c r="B13" t="s">
        <v>205</v>
      </c>
    </row>
  </sheetData>
  <mergeCells count="1">
    <mergeCell ref="B2:B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Kontoplan</vt:lpstr>
      <vt:lpstr>Resultatopgørelse</vt:lpstr>
      <vt:lpstr>Balance aktiver</vt:lpstr>
      <vt:lpstr>Balance passiver</vt:lpstr>
      <vt:lpstr>noter resultatopgørelse</vt:lpstr>
      <vt:lpstr>noter balance</vt:lpstr>
      <vt:lpstr>afskrivningsår</vt:lpstr>
    </vt:vector>
  </TitlesOfParts>
  <Company>Systemhosting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Bogholderi</dc:creator>
  <cp:lastModifiedBy>Neel Ploug Olsen</cp:lastModifiedBy>
  <cp:lastPrinted>2015-11-24T07:54:25Z</cp:lastPrinted>
  <dcterms:created xsi:type="dcterms:W3CDTF">2015-11-01T15:38:21Z</dcterms:created>
  <dcterms:modified xsi:type="dcterms:W3CDTF">2018-03-10T13:56:46Z</dcterms:modified>
</cp:coreProperties>
</file>